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4-developpement-pme\c18-effet-decision-gestion\"/>
    </mc:Choice>
  </mc:AlternateContent>
  <xr:revisionPtr revIDLastSave="0" documentId="13_ncr:1_{987F25FD-D722-42A9-B6A5-C735CA344237}" xr6:coauthVersionLast="47" xr6:coauthVersionMax="47" xr10:uidLastSave="{00000000-0000-0000-0000-000000000000}"/>
  <bookViews>
    <workbookView xWindow="-28898" yWindow="-98" windowWidth="28996" windowHeight="15796" activeTab="1" xr2:uid="{AC47CC11-5887-4931-AB9D-CA1E1BCFF5EC}"/>
  </bookViews>
  <sheets>
    <sheet name="Analyse financière" sheetId="1" r:id="rId1"/>
    <sheet name="Analyse résulta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2" l="1"/>
  <c r="L20" i="2"/>
  <c r="L19" i="2"/>
  <c r="L13" i="2"/>
  <c r="L9" i="2"/>
  <c r="L6" i="2"/>
  <c r="L4" i="2"/>
  <c r="L2" i="2"/>
  <c r="F16" i="2"/>
  <c r="C16" i="2"/>
  <c r="F13" i="2"/>
  <c r="F10" i="2"/>
  <c r="C13" i="2"/>
  <c r="C10" i="2"/>
  <c r="D15" i="1" l="1"/>
  <c r="B15" i="1"/>
</calcChain>
</file>

<file path=xl/sharedStrings.xml><?xml version="1.0" encoding="utf-8"?>
<sst xmlns="http://schemas.openxmlformats.org/spreadsheetml/2006/main" count="140" uniqueCount="119">
  <si>
    <t>ACTIF</t>
  </si>
  <si>
    <t>N</t>
  </si>
  <si>
    <t>PASSIF</t>
  </si>
  <si>
    <t>immobilisations</t>
  </si>
  <si>
    <t>Capitaux propres</t>
  </si>
  <si>
    <t>Immobilisations incorporelles</t>
  </si>
  <si>
    <t>Immobilisations corporelles</t>
  </si>
  <si>
    <t>Provisions pour risques et charges</t>
  </si>
  <si>
    <t>Immobilisations financières</t>
  </si>
  <si>
    <t>Amortissements et provisions</t>
  </si>
  <si>
    <t>Stocks et en-cours</t>
  </si>
  <si>
    <t>Dettes long terme</t>
  </si>
  <si>
    <t>Stocks (2)</t>
  </si>
  <si>
    <t>Dettes financières à long terme</t>
  </si>
  <si>
    <t>Créances</t>
  </si>
  <si>
    <t>Dettes fournisseurs</t>
  </si>
  <si>
    <t>Créances clients</t>
  </si>
  <si>
    <t>Dettes fiscales et sociales</t>
  </si>
  <si>
    <t>Dettes sur immobilisations (1)</t>
  </si>
  <si>
    <t>Créances diverses (1)</t>
  </si>
  <si>
    <t>Disponibilités</t>
  </si>
  <si>
    <t>Banque</t>
  </si>
  <si>
    <t>Total actif</t>
  </si>
  <si>
    <t>Total passif</t>
  </si>
  <si>
    <t>Charges constatées d’avance (1)</t>
  </si>
  <si>
    <t>Dettes à court terme</t>
  </si>
  <si>
    <t>Actif immobilisé</t>
  </si>
  <si>
    <t>Ressource stables</t>
  </si>
  <si>
    <t>Actif circulant</t>
  </si>
  <si>
    <t>Passif circulant</t>
  </si>
  <si>
    <t xml:space="preserve">   Exploitation</t>
  </si>
  <si>
    <t xml:space="preserve">   Hors exploitation</t>
  </si>
  <si>
    <t>Trésorerie actif</t>
  </si>
  <si>
    <t>Trésorerie passif</t>
  </si>
  <si>
    <t xml:space="preserve">Ratios de structure financière </t>
  </si>
  <si>
    <t xml:space="preserve">Ratios </t>
  </si>
  <si>
    <t xml:space="preserve">Formules </t>
  </si>
  <si>
    <t xml:space="preserve">N </t>
  </si>
  <si>
    <t xml:space="preserve">Couverture des immobilisations </t>
  </si>
  <si>
    <t>Ressources stables x 100</t>
  </si>
  <si>
    <t>Emplois stables</t>
  </si>
  <si>
    <t xml:space="preserve">Couverture des capitaux investis </t>
  </si>
  <si>
    <t>Emplois stables + BFRE</t>
  </si>
  <si>
    <t xml:space="preserve">Taux d’endettement </t>
  </si>
  <si>
    <t>Dettes financières x 100</t>
  </si>
  <si>
    <t>Ratios de rotation</t>
  </si>
  <si>
    <t xml:space="preserve">Durée moyenne de stockage </t>
  </si>
  <si>
    <t xml:space="preserve">Durée moyenne du crédit clients </t>
  </si>
  <si>
    <t>Clients TTC x 360</t>
  </si>
  <si>
    <t>Ventes TTC</t>
  </si>
  <si>
    <t xml:space="preserve">Durée moyenne du crédit fournisseurs </t>
  </si>
  <si>
    <t>Fournisseurs TTC x 360</t>
  </si>
  <si>
    <t>Achats TTC</t>
  </si>
  <si>
    <t xml:space="preserve">FRNG </t>
  </si>
  <si>
    <t xml:space="preserve">BFR exploitation </t>
  </si>
  <si>
    <t xml:space="preserve">BFR hors exploitation </t>
  </si>
  <si>
    <t xml:space="preserve">BFR total </t>
  </si>
  <si>
    <t xml:space="preserve">Trésorerie </t>
  </si>
  <si>
    <t>Ventes HT</t>
  </si>
  <si>
    <t>((SI + SF) / 2 x 360 jours)/achat HT+ Var Stock</t>
  </si>
  <si>
    <t>Capitaux propres + Amortissements</t>
  </si>
  <si>
    <t>Avis</t>
  </si>
  <si>
    <t>Autres dettes (1)</t>
  </si>
  <si>
    <t>Produits</t>
  </si>
  <si>
    <t>Ventes de marchandises</t>
  </si>
  <si>
    <t>Autres achats et charges externes</t>
  </si>
  <si>
    <t>Impôts, taxes et assimilés</t>
  </si>
  <si>
    <t>Salaires et traitements</t>
  </si>
  <si>
    <t>Charges sociales</t>
  </si>
  <si>
    <t>Autres charges</t>
  </si>
  <si>
    <t>Autres produits</t>
  </si>
  <si>
    <t xml:space="preserve">Dotations amortissements exploitation </t>
  </si>
  <si>
    <t>Reprises sur amortissements et provisions</t>
  </si>
  <si>
    <t>Total des charges d’exploitation</t>
  </si>
  <si>
    <t>Total des produits d’exploitation</t>
  </si>
  <si>
    <t>Intérêts et charges assimilées</t>
  </si>
  <si>
    <t>Autres intérêts et produits assimilés</t>
  </si>
  <si>
    <t xml:space="preserve">Dotations provisions financières </t>
  </si>
  <si>
    <t xml:space="preserve">Reprises sur provisions </t>
  </si>
  <si>
    <t>Total des charges financières</t>
  </si>
  <si>
    <t>Total des produits financiers</t>
  </si>
  <si>
    <t>Charges excep. sur opérations de gestion</t>
  </si>
  <si>
    <t>Produits excep. sur opérations de gestion</t>
  </si>
  <si>
    <t>Dotations exceptionnelles aux provisions</t>
  </si>
  <si>
    <t>Total des charges exceptionnelles</t>
  </si>
  <si>
    <t>Total des produits exceptionnels</t>
  </si>
  <si>
    <t xml:space="preserve">Achats de marchandises </t>
  </si>
  <si>
    <r>
      <t>Cha</t>
    </r>
    <r>
      <rPr>
        <b/>
        <sz val="10"/>
        <color rgb="FF000000"/>
        <rFont val="Arial"/>
        <family val="2"/>
      </rPr>
      <t>rges</t>
    </r>
  </si>
  <si>
    <t>Montant N</t>
  </si>
  <si>
    <t>% CA N</t>
  </si>
  <si>
    <t>N-1</t>
  </si>
  <si>
    <t>% N-1</t>
  </si>
  <si>
    <t xml:space="preserve">Ventes de marchandises </t>
  </si>
  <si>
    <t>- Consommation de l’exercice en provenance de tiers</t>
  </si>
  <si>
    <t>Valeur ajoutées (VA)</t>
  </si>
  <si>
    <t>- Impôts, taxes et versements assimilés</t>
  </si>
  <si>
    <t>-  Charges de personnel</t>
  </si>
  <si>
    <t>Excédent Brut d’Exploitation</t>
  </si>
  <si>
    <t>- Dotations aux amortissements et aux provisions</t>
  </si>
  <si>
    <t>Résultat d’exploitation</t>
  </si>
  <si>
    <t>-  Charges financières</t>
  </si>
  <si>
    <t>+ Produits exceptionnels</t>
  </si>
  <si>
    <t>-  Charges exceptionnelles</t>
  </si>
  <si>
    <t xml:space="preserve">  -45 276</t>
  </si>
  <si>
    <t xml:space="preserve">Résultat exercice </t>
  </si>
  <si>
    <t>Capacité d’autofinancement N</t>
  </si>
  <si>
    <r>
      <t xml:space="preserve">-   </t>
    </r>
    <r>
      <rPr>
        <sz val="10"/>
        <color theme="1"/>
        <rFont val="Arial"/>
        <family val="2"/>
      </rPr>
      <t>Produits financiers</t>
    </r>
  </si>
  <si>
    <t>Marge commerciale</t>
  </si>
  <si>
    <t xml:space="preserve">- Coût d’achat des marchandises vendues  </t>
  </si>
  <si>
    <t>+ Autres produits + Reprises sur provisions d'exploitation</t>
  </si>
  <si>
    <t>Résultat exceptionnel</t>
  </si>
  <si>
    <t>Résultat financier</t>
  </si>
  <si>
    <t>- Autres charges d'exploitation</t>
  </si>
  <si>
    <t>Stock initial N</t>
  </si>
  <si>
    <t>Stock final N</t>
  </si>
  <si>
    <t>Évolution N-1 à N</t>
  </si>
  <si>
    <t>Achats HT</t>
  </si>
  <si>
    <t>Stocks N-1</t>
  </si>
  <si>
    <t xml:space="preserve">Variations stocks marchandises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</si>
</sst>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u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0" fillId="0" borderId="0" xfId="0" applyNumberFormat="1"/>
    <xf numFmtId="0" fontId="0" fillId="0" borderId="1" xfId="0" applyBorder="1"/>
    <xf numFmtId="0" fontId="6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164" fontId="3" fillId="0" borderId="1" xfId="1" applyNumberFormat="1" applyFont="1" applyBorder="1"/>
    <xf numFmtId="164" fontId="3" fillId="0" borderId="1" xfId="0" applyNumberFormat="1" applyFont="1" applyBorder="1"/>
    <xf numFmtId="2" fontId="11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164" fontId="0" fillId="0" borderId="0" xfId="1" applyNumberFormat="1" applyFont="1"/>
    <xf numFmtId="0" fontId="13" fillId="0" borderId="0" xfId="0" applyFont="1"/>
    <xf numFmtId="164" fontId="13" fillId="0" borderId="0" xfId="1" applyNumberFormat="1" applyFont="1"/>
    <xf numFmtId="0" fontId="12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164" fontId="4" fillId="0" borderId="0" xfId="1" applyNumberFormat="1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164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10" fontId="0" fillId="0" borderId="1" xfId="2" applyNumberFormat="1" applyFont="1" applyBorder="1"/>
    <xf numFmtId="9" fontId="5" fillId="0" borderId="1" xfId="2" applyFont="1" applyBorder="1" applyAlignment="1">
      <alignment horizontal="right" vertical="center" wrapText="1"/>
    </xf>
    <xf numFmtId="9" fontId="4" fillId="0" borderId="1" xfId="2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9" fontId="7" fillId="2" borderId="1" xfId="2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9" fontId="4" fillId="2" borderId="1" xfId="0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9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5" fillId="2" borderId="1" xfId="0" quotePrefix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11" fillId="0" borderId="1" xfId="2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0" fontId="11" fillId="0" borderId="1" xfId="2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FBFE6-F0A7-4435-ABDB-EEE222FE1923}">
  <dimension ref="A1:I31"/>
  <sheetViews>
    <sheetView zoomScale="115" zoomScaleNormal="115" workbookViewId="0">
      <selection activeCell="C31" sqref="C31"/>
    </sheetView>
  </sheetViews>
  <sheetFormatPr baseColWidth="10" defaultRowHeight="14.25" x14ac:dyDescent="0.45"/>
  <cols>
    <col min="1" max="1" width="27.6640625" bestFit="1" customWidth="1"/>
    <col min="2" max="2" width="9.86328125" bestFit="1" customWidth="1"/>
    <col min="3" max="3" width="28.796875" bestFit="1" customWidth="1"/>
    <col min="4" max="4" width="11.3984375" bestFit="1" customWidth="1"/>
    <col min="6" max="6" width="34.86328125" bestFit="1" customWidth="1"/>
    <col min="7" max="7" width="35.1328125" bestFit="1" customWidth="1"/>
    <col min="8" max="8" width="8.59765625" customWidth="1"/>
    <col min="9" max="9" width="6.86328125" bestFit="1" customWidth="1"/>
  </cols>
  <sheetData>
    <row r="1" spans="1:9" ht="14.25" customHeight="1" x14ac:dyDescent="0.45">
      <c r="A1" s="40" t="s">
        <v>0</v>
      </c>
      <c r="B1" s="38" t="s">
        <v>1</v>
      </c>
      <c r="C1" s="38" t="s">
        <v>2</v>
      </c>
      <c r="D1" s="38" t="s">
        <v>1</v>
      </c>
      <c r="F1" s="61" t="s">
        <v>35</v>
      </c>
      <c r="G1" s="68" t="s">
        <v>34</v>
      </c>
      <c r="H1" s="69"/>
      <c r="I1" s="69"/>
    </row>
    <row r="2" spans="1:9" x14ac:dyDescent="0.45">
      <c r="A2" s="1" t="s">
        <v>3</v>
      </c>
      <c r="B2" s="2"/>
      <c r="C2" s="1" t="s">
        <v>4</v>
      </c>
      <c r="D2" s="2"/>
      <c r="F2" s="62"/>
      <c r="G2" s="38" t="s">
        <v>36</v>
      </c>
      <c r="H2" s="38" t="s">
        <v>37</v>
      </c>
      <c r="I2" s="38" t="s">
        <v>61</v>
      </c>
    </row>
    <row r="3" spans="1:9" x14ac:dyDescent="0.45">
      <c r="A3" s="3" t="s">
        <v>5</v>
      </c>
      <c r="B3" s="4">
        <v>140555</v>
      </c>
      <c r="C3" s="3" t="s">
        <v>4</v>
      </c>
      <c r="D3" s="4">
        <v>628968</v>
      </c>
      <c r="F3" s="65" t="s">
        <v>38</v>
      </c>
      <c r="G3" s="13" t="s">
        <v>39</v>
      </c>
      <c r="H3" s="57"/>
      <c r="I3" s="55"/>
    </row>
    <row r="4" spans="1:9" ht="12.75" customHeight="1" x14ac:dyDescent="0.45">
      <c r="A4" s="3" t="s">
        <v>6</v>
      </c>
      <c r="B4" s="4">
        <v>1214708</v>
      </c>
      <c r="C4" s="3" t="s">
        <v>7</v>
      </c>
      <c r="D4" s="4">
        <v>16320</v>
      </c>
      <c r="F4" s="65"/>
      <c r="G4" s="14" t="s">
        <v>40</v>
      </c>
      <c r="H4" s="57"/>
      <c r="I4" s="56"/>
    </row>
    <row r="5" spans="1:9" x14ac:dyDescent="0.45">
      <c r="A5" s="3" t="s">
        <v>8</v>
      </c>
      <c r="B5" s="4">
        <v>164262</v>
      </c>
      <c r="C5" s="3" t="s">
        <v>9</v>
      </c>
      <c r="D5" s="4">
        <v>922990</v>
      </c>
      <c r="F5" s="65" t="s">
        <v>41</v>
      </c>
      <c r="G5" s="13" t="s">
        <v>39</v>
      </c>
      <c r="H5" s="67"/>
      <c r="I5" s="55"/>
    </row>
    <row r="6" spans="1:9" x14ac:dyDescent="0.45">
      <c r="A6" s="1" t="s">
        <v>10</v>
      </c>
      <c r="B6" s="4"/>
      <c r="C6" s="1" t="s">
        <v>11</v>
      </c>
      <c r="D6" s="4"/>
      <c r="F6" s="65"/>
      <c r="G6" s="14" t="s">
        <v>42</v>
      </c>
      <c r="H6" s="67"/>
      <c r="I6" s="56"/>
    </row>
    <row r="7" spans="1:9" x14ac:dyDescent="0.45">
      <c r="A7" s="3" t="s">
        <v>12</v>
      </c>
      <c r="B7" s="4">
        <v>606678</v>
      </c>
      <c r="C7" s="3" t="s">
        <v>13</v>
      </c>
      <c r="D7" s="4">
        <v>468807</v>
      </c>
      <c r="F7" s="65" t="s">
        <v>43</v>
      </c>
      <c r="G7" s="13" t="s">
        <v>44</v>
      </c>
      <c r="H7" s="67"/>
      <c r="I7" s="55"/>
    </row>
    <row r="8" spans="1:9" x14ac:dyDescent="0.45">
      <c r="A8" s="1" t="s">
        <v>14</v>
      </c>
      <c r="B8" s="4"/>
      <c r="C8" s="1" t="s">
        <v>25</v>
      </c>
      <c r="D8" s="4"/>
      <c r="F8" s="65"/>
      <c r="G8" s="14" t="s">
        <v>60</v>
      </c>
      <c r="H8" s="67"/>
      <c r="I8" s="56"/>
    </row>
    <row r="9" spans="1:9" x14ac:dyDescent="0.45">
      <c r="A9" s="3" t="s">
        <v>16</v>
      </c>
      <c r="B9" s="4">
        <v>637578</v>
      </c>
      <c r="C9" s="3" t="s">
        <v>15</v>
      </c>
      <c r="D9" s="4">
        <v>853737</v>
      </c>
      <c r="F9" s="63" t="s">
        <v>35</v>
      </c>
      <c r="G9" s="58" t="s">
        <v>45</v>
      </c>
      <c r="H9" s="59"/>
      <c r="I9" s="60"/>
    </row>
    <row r="10" spans="1:9" ht="15" customHeight="1" x14ac:dyDescent="0.45">
      <c r="A10" s="3" t="s">
        <v>24</v>
      </c>
      <c r="B10" s="4">
        <v>37396</v>
      </c>
      <c r="C10" s="3" t="s">
        <v>17</v>
      </c>
      <c r="D10" s="4">
        <v>156178</v>
      </c>
      <c r="F10" s="64"/>
      <c r="G10" s="38" t="s">
        <v>36</v>
      </c>
      <c r="H10" s="38" t="s">
        <v>37</v>
      </c>
      <c r="I10" s="51" t="s">
        <v>61</v>
      </c>
    </row>
    <row r="11" spans="1:9" x14ac:dyDescent="0.45">
      <c r="A11" s="3" t="s">
        <v>19</v>
      </c>
      <c r="B11" s="4">
        <v>286474</v>
      </c>
      <c r="C11" s="3" t="s">
        <v>18</v>
      </c>
      <c r="D11" s="4">
        <v>35248</v>
      </c>
      <c r="F11" s="50" t="s">
        <v>46</v>
      </c>
      <c r="G11" s="13" t="s">
        <v>59</v>
      </c>
      <c r="H11" s="19"/>
      <c r="I11" s="36"/>
    </row>
    <row r="12" spans="1:9" x14ac:dyDescent="0.45">
      <c r="A12" s="3"/>
      <c r="B12" s="4"/>
      <c r="C12" s="3" t="s">
        <v>62</v>
      </c>
      <c r="D12" s="4">
        <v>56373</v>
      </c>
      <c r="F12" s="65" t="s">
        <v>47</v>
      </c>
      <c r="G12" s="13" t="s">
        <v>48</v>
      </c>
      <c r="H12" s="66"/>
      <c r="I12" s="55"/>
    </row>
    <row r="13" spans="1:9" x14ac:dyDescent="0.45">
      <c r="A13" s="1" t="s">
        <v>20</v>
      </c>
      <c r="B13" s="4"/>
      <c r="C13" s="1" t="s">
        <v>20</v>
      </c>
      <c r="D13" s="4"/>
      <c r="F13" s="65"/>
      <c r="G13" s="15" t="s">
        <v>49</v>
      </c>
      <c r="H13" s="66"/>
      <c r="I13" s="56"/>
    </row>
    <row r="14" spans="1:9" x14ac:dyDescent="0.45">
      <c r="A14" s="3" t="s">
        <v>21</v>
      </c>
      <c r="B14" s="4">
        <v>50970</v>
      </c>
      <c r="C14" s="3"/>
      <c r="D14" s="4"/>
      <c r="F14" s="65" t="s">
        <v>50</v>
      </c>
      <c r="G14" s="13" t="s">
        <v>51</v>
      </c>
      <c r="H14" s="66"/>
      <c r="I14" s="55"/>
    </row>
    <row r="15" spans="1:9" x14ac:dyDescent="0.45">
      <c r="A15" s="1" t="s">
        <v>22</v>
      </c>
      <c r="B15" s="5">
        <f>SUM(B2:B14)</f>
        <v>3138621</v>
      </c>
      <c r="C15" s="1" t="s">
        <v>23</v>
      </c>
      <c r="D15" s="5">
        <f>SUM(D2:D14)</f>
        <v>3138621</v>
      </c>
      <c r="F15" s="65"/>
      <c r="G15" s="15" t="s">
        <v>52</v>
      </c>
      <c r="H15" s="66"/>
      <c r="I15" s="56"/>
    </row>
    <row r="16" spans="1:9" x14ac:dyDescent="0.45">
      <c r="D16" s="6"/>
    </row>
    <row r="18" spans="1:4" x14ac:dyDescent="0.45">
      <c r="A18" s="38" t="s">
        <v>0</v>
      </c>
      <c r="B18" s="38" t="s">
        <v>1</v>
      </c>
      <c r="C18" s="38" t="s">
        <v>2</v>
      </c>
      <c r="D18" s="38" t="s">
        <v>1</v>
      </c>
    </row>
    <row r="19" spans="1:4" x14ac:dyDescent="0.45">
      <c r="A19" s="8" t="s">
        <v>26</v>
      </c>
      <c r="B19" s="9"/>
      <c r="C19" s="8" t="s">
        <v>27</v>
      </c>
      <c r="D19" s="9"/>
    </row>
    <row r="20" spans="1:4" x14ac:dyDescent="0.45">
      <c r="A20" s="8" t="s">
        <v>28</v>
      </c>
      <c r="B20" s="10"/>
      <c r="C20" s="8" t="s">
        <v>29</v>
      </c>
      <c r="D20" s="10"/>
    </row>
    <row r="21" spans="1:4" x14ac:dyDescent="0.45">
      <c r="A21" s="8" t="s">
        <v>30</v>
      </c>
      <c r="B21" s="9"/>
      <c r="C21" s="8" t="s">
        <v>30</v>
      </c>
      <c r="D21" s="9"/>
    </row>
    <row r="22" spans="1:4" x14ac:dyDescent="0.45">
      <c r="A22" s="8" t="s">
        <v>31</v>
      </c>
      <c r="B22" s="9"/>
      <c r="C22" s="8" t="s">
        <v>31</v>
      </c>
      <c r="D22" s="9"/>
    </row>
    <row r="23" spans="1:4" x14ac:dyDescent="0.45">
      <c r="A23" s="8" t="s">
        <v>32</v>
      </c>
      <c r="B23" s="9"/>
      <c r="C23" s="8" t="s">
        <v>33</v>
      </c>
      <c r="D23" s="9"/>
    </row>
    <row r="24" spans="1:4" x14ac:dyDescent="0.45">
      <c r="A24" s="11" t="s">
        <v>22</v>
      </c>
      <c r="B24" s="9"/>
      <c r="C24" s="11" t="s">
        <v>23</v>
      </c>
      <c r="D24" s="9"/>
    </row>
    <row r="26" spans="1:4" x14ac:dyDescent="0.45">
      <c r="A26" s="52"/>
      <c r="B26" s="38" t="s">
        <v>37</v>
      </c>
      <c r="C26" s="7"/>
      <c r="D26" s="54" t="s">
        <v>1</v>
      </c>
    </row>
    <row r="27" spans="1:4" x14ac:dyDescent="0.45">
      <c r="A27" s="53" t="s">
        <v>53</v>
      </c>
      <c r="B27" s="12"/>
      <c r="C27" s="16" t="s">
        <v>116</v>
      </c>
      <c r="D27" s="17"/>
    </row>
    <row r="28" spans="1:4" x14ac:dyDescent="0.45">
      <c r="A28" s="53" t="s">
        <v>54</v>
      </c>
      <c r="B28" s="12"/>
      <c r="C28" s="16" t="s">
        <v>52</v>
      </c>
      <c r="D28" s="17"/>
    </row>
    <row r="29" spans="1:4" x14ac:dyDescent="0.45">
      <c r="A29" s="53" t="s">
        <v>55</v>
      </c>
      <c r="B29" s="12"/>
      <c r="C29" s="16" t="s">
        <v>58</v>
      </c>
      <c r="D29" s="17"/>
    </row>
    <row r="30" spans="1:4" x14ac:dyDescent="0.45">
      <c r="A30" s="53" t="s">
        <v>56</v>
      </c>
      <c r="B30" s="12"/>
      <c r="C30" s="16" t="s">
        <v>49</v>
      </c>
      <c r="D30" s="18"/>
    </row>
    <row r="31" spans="1:4" x14ac:dyDescent="0.45">
      <c r="A31" s="53" t="s">
        <v>57</v>
      </c>
      <c r="B31" s="12"/>
      <c r="C31" s="16" t="s">
        <v>117</v>
      </c>
      <c r="D31" s="18"/>
    </row>
  </sheetData>
  <mergeCells count="19">
    <mergeCell ref="F14:F15"/>
    <mergeCell ref="H14:H15"/>
    <mergeCell ref="F7:F8"/>
    <mergeCell ref="H7:H8"/>
    <mergeCell ref="F3:F4"/>
    <mergeCell ref="F5:F6"/>
    <mergeCell ref="H5:H6"/>
    <mergeCell ref="F1:F2"/>
    <mergeCell ref="F9:F10"/>
    <mergeCell ref="F12:F13"/>
    <mergeCell ref="H12:H13"/>
    <mergeCell ref="I12:I13"/>
    <mergeCell ref="I7:I8"/>
    <mergeCell ref="G1:I1"/>
    <mergeCell ref="I3:I4"/>
    <mergeCell ref="I5:I6"/>
    <mergeCell ref="H3:H4"/>
    <mergeCell ref="I14:I15"/>
    <mergeCell ref="G9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A9C1-B66A-4291-BBDA-70D2741AE03F}">
  <dimension ref="A1:M21"/>
  <sheetViews>
    <sheetView tabSelected="1" zoomScale="115" zoomScaleNormal="115" workbookViewId="0">
      <selection activeCell="B3" sqref="B3"/>
    </sheetView>
  </sheetViews>
  <sheetFormatPr baseColWidth="10" defaultRowHeight="14.25" x14ac:dyDescent="0.45"/>
  <cols>
    <col min="1" max="1" width="4.86328125" bestFit="1" customWidth="1"/>
    <col min="2" max="2" width="34.6640625" bestFit="1" customWidth="1"/>
    <col min="3" max="3" width="9.86328125" style="22" bestFit="1" customWidth="1"/>
    <col min="4" max="4" width="4.86328125" bestFit="1" customWidth="1"/>
    <col min="5" max="5" width="34.265625" customWidth="1"/>
    <col min="6" max="6" width="12.53125" style="22" bestFit="1" customWidth="1"/>
    <col min="7" max="7" width="5.33203125" customWidth="1"/>
    <col min="8" max="8" width="47.06640625" style="23" bestFit="1" customWidth="1"/>
    <col min="9" max="9" width="9.86328125" style="23" bestFit="1" customWidth="1"/>
    <col min="10" max="10" width="7.33203125" style="23" bestFit="1" customWidth="1"/>
    <col min="11" max="11" width="9.86328125" style="24" bestFit="1" customWidth="1"/>
    <col min="12" max="12" width="5.796875" style="23" bestFit="1" customWidth="1"/>
    <col min="13" max="13" width="15" bestFit="1" customWidth="1"/>
  </cols>
  <sheetData>
    <row r="1" spans="1:13" ht="26.25" x14ac:dyDescent="0.45">
      <c r="A1" s="70" t="s">
        <v>87</v>
      </c>
      <c r="B1" s="70"/>
      <c r="C1" s="70"/>
      <c r="D1" s="71" t="s">
        <v>63</v>
      </c>
      <c r="E1" s="71"/>
      <c r="F1" s="71"/>
      <c r="H1" s="37"/>
      <c r="I1" s="38" t="s">
        <v>88</v>
      </c>
      <c r="J1" s="38" t="s">
        <v>89</v>
      </c>
      <c r="K1" s="39" t="s">
        <v>90</v>
      </c>
      <c r="L1" s="38" t="s">
        <v>91</v>
      </c>
      <c r="M1" s="38" t="s">
        <v>115</v>
      </c>
    </row>
    <row r="2" spans="1:13" x14ac:dyDescent="0.45">
      <c r="A2" s="3">
        <v>6070</v>
      </c>
      <c r="B2" s="3" t="s">
        <v>86</v>
      </c>
      <c r="C2" s="4">
        <v>3495555</v>
      </c>
      <c r="D2" s="3">
        <v>7070</v>
      </c>
      <c r="E2" s="3" t="s">
        <v>64</v>
      </c>
      <c r="F2" s="20">
        <v>5328782</v>
      </c>
      <c r="H2" s="1" t="s">
        <v>92</v>
      </c>
      <c r="I2" s="12"/>
      <c r="J2" s="34"/>
      <c r="K2" s="41">
        <v>5604534</v>
      </c>
      <c r="L2" s="42">
        <f>K2/K2</f>
        <v>1</v>
      </c>
      <c r="M2" s="33"/>
    </row>
    <row r="3" spans="1:13" x14ac:dyDescent="0.45">
      <c r="A3" s="3">
        <v>6037</v>
      </c>
      <c r="B3" s="3" t="s">
        <v>118</v>
      </c>
      <c r="C3" s="4">
        <v>-32045</v>
      </c>
      <c r="D3" s="3"/>
      <c r="E3" s="3"/>
      <c r="F3" s="20"/>
      <c r="H3" s="27" t="s">
        <v>108</v>
      </c>
      <c r="I3" s="26"/>
      <c r="J3" s="35"/>
      <c r="K3" s="43"/>
      <c r="L3" s="44"/>
      <c r="M3" s="7"/>
    </row>
    <row r="4" spans="1:13" x14ac:dyDescent="0.45">
      <c r="A4" s="3">
        <v>6200</v>
      </c>
      <c r="B4" s="3" t="s">
        <v>65</v>
      </c>
      <c r="C4" s="4">
        <v>934770</v>
      </c>
      <c r="D4" s="3"/>
      <c r="E4" s="3"/>
      <c r="F4" s="20"/>
      <c r="H4" s="1" t="s">
        <v>107</v>
      </c>
      <c r="I4" s="12"/>
      <c r="J4" s="34"/>
      <c r="K4" s="41">
        <v>2108426</v>
      </c>
      <c r="L4" s="42">
        <f>K4/$K$2</f>
        <v>0.37620005516961802</v>
      </c>
      <c r="M4" s="33"/>
    </row>
    <row r="5" spans="1:13" x14ac:dyDescent="0.45">
      <c r="A5" s="3">
        <v>6300</v>
      </c>
      <c r="B5" s="3" t="s">
        <v>66</v>
      </c>
      <c r="C5" s="4">
        <v>138484</v>
      </c>
      <c r="D5" s="1"/>
      <c r="E5" s="1"/>
      <c r="F5" s="21"/>
      <c r="H5" s="3" t="s">
        <v>93</v>
      </c>
      <c r="I5" s="26"/>
      <c r="J5" s="35"/>
      <c r="K5" s="45"/>
      <c r="L5" s="46"/>
      <c r="M5" s="7"/>
    </row>
    <row r="6" spans="1:13" x14ac:dyDescent="0.45">
      <c r="A6" s="3">
        <v>6410</v>
      </c>
      <c r="B6" s="3" t="s">
        <v>67</v>
      </c>
      <c r="C6" s="4">
        <v>377059</v>
      </c>
      <c r="D6" s="3"/>
      <c r="E6" s="3"/>
      <c r="F6" s="20"/>
      <c r="H6" s="1" t="s">
        <v>94</v>
      </c>
      <c r="I6" s="12"/>
      <c r="J6" s="34"/>
      <c r="K6" s="41">
        <v>962441</v>
      </c>
      <c r="L6" s="42">
        <f>K6/$K$2</f>
        <v>0.17172542801952848</v>
      </c>
      <c r="M6" s="33"/>
    </row>
    <row r="7" spans="1:13" x14ac:dyDescent="0.45">
      <c r="A7" s="3">
        <v>6450</v>
      </c>
      <c r="B7" s="3" t="s">
        <v>68</v>
      </c>
      <c r="C7" s="4">
        <v>164913</v>
      </c>
      <c r="D7" s="3"/>
      <c r="E7" s="3"/>
      <c r="F7" s="20"/>
      <c r="H7" s="3" t="s">
        <v>95</v>
      </c>
      <c r="I7" s="26"/>
      <c r="J7" s="35"/>
      <c r="K7" s="43"/>
      <c r="L7" s="44"/>
      <c r="M7" s="7"/>
    </row>
    <row r="8" spans="1:13" x14ac:dyDescent="0.45">
      <c r="A8" s="3">
        <v>6500</v>
      </c>
      <c r="B8" s="3" t="s">
        <v>69</v>
      </c>
      <c r="C8" s="4">
        <v>15287</v>
      </c>
      <c r="D8" s="3">
        <v>7500</v>
      </c>
      <c r="E8" s="3" t="s">
        <v>70</v>
      </c>
      <c r="F8" s="20">
        <v>6791</v>
      </c>
      <c r="H8" s="3" t="s">
        <v>96</v>
      </c>
      <c r="I8" s="26"/>
      <c r="J8" s="35"/>
      <c r="K8" s="43"/>
      <c r="L8" s="44"/>
      <c r="M8" s="7"/>
    </row>
    <row r="9" spans="1:13" ht="12.75" customHeight="1" x14ac:dyDescent="0.45">
      <c r="A9" s="3">
        <v>6810</v>
      </c>
      <c r="B9" s="3" t="s">
        <v>71</v>
      </c>
      <c r="C9" s="4">
        <v>179605</v>
      </c>
      <c r="D9" s="3">
        <v>7810</v>
      </c>
      <c r="E9" s="3" t="s">
        <v>72</v>
      </c>
      <c r="F9" s="20">
        <v>59199</v>
      </c>
      <c r="H9" s="1" t="s">
        <v>97</v>
      </c>
      <c r="I9" s="12"/>
      <c r="J9" s="34"/>
      <c r="K9" s="41">
        <v>336468</v>
      </c>
      <c r="L9" s="42">
        <f>K9/$K$2</f>
        <v>6.0034964548346038E-2</v>
      </c>
      <c r="M9" s="33"/>
    </row>
    <row r="10" spans="1:13" x14ac:dyDescent="0.45">
      <c r="A10" s="3"/>
      <c r="B10" s="1" t="s">
        <v>73</v>
      </c>
      <c r="C10" s="5">
        <f>SUM(C2:C9)</f>
        <v>5273628</v>
      </c>
      <c r="D10" s="1"/>
      <c r="E10" s="1" t="s">
        <v>74</v>
      </c>
      <c r="F10" s="21">
        <f>SUM(F2:F9)</f>
        <v>5394772</v>
      </c>
      <c r="H10" s="27" t="s">
        <v>109</v>
      </c>
      <c r="I10" s="26"/>
      <c r="J10" s="35"/>
      <c r="K10" s="43"/>
      <c r="L10" s="44"/>
      <c r="M10" s="7"/>
    </row>
    <row r="11" spans="1:13" x14ac:dyDescent="0.45">
      <c r="A11" s="3">
        <v>6610</v>
      </c>
      <c r="B11" s="3" t="s">
        <v>75</v>
      </c>
      <c r="C11" s="4">
        <v>30446</v>
      </c>
      <c r="D11" s="3">
        <v>7610</v>
      </c>
      <c r="E11" s="3" t="s">
        <v>76</v>
      </c>
      <c r="F11" s="20">
        <v>2055</v>
      </c>
      <c r="H11" s="27" t="s">
        <v>98</v>
      </c>
      <c r="I11" s="26"/>
      <c r="J11" s="35"/>
      <c r="K11" s="43"/>
      <c r="L11" s="44"/>
      <c r="M11" s="7"/>
    </row>
    <row r="12" spans="1:13" x14ac:dyDescent="0.45">
      <c r="A12" s="3">
        <v>6860</v>
      </c>
      <c r="B12" s="3" t="s">
        <v>77</v>
      </c>
      <c r="C12" s="4">
        <v>5029</v>
      </c>
      <c r="D12" s="3">
        <v>7860</v>
      </c>
      <c r="E12" s="3" t="s">
        <v>78</v>
      </c>
      <c r="F12" s="20">
        <v>6687</v>
      </c>
      <c r="H12" s="27" t="s">
        <v>112</v>
      </c>
      <c r="I12" s="26"/>
      <c r="J12" s="35"/>
      <c r="K12" s="43"/>
      <c r="L12" s="44"/>
      <c r="M12" s="7"/>
    </row>
    <row r="13" spans="1:13" x14ac:dyDescent="0.45">
      <c r="A13" s="3"/>
      <c r="B13" s="1" t="s">
        <v>79</v>
      </c>
      <c r="C13" s="5">
        <f>SUM(C11:C12)</f>
        <v>35475</v>
      </c>
      <c r="D13" s="3"/>
      <c r="E13" s="1" t="s">
        <v>80</v>
      </c>
      <c r="F13" s="21">
        <f>SUM(F11:F12)</f>
        <v>8742</v>
      </c>
      <c r="H13" s="37" t="s">
        <v>99</v>
      </c>
      <c r="I13" s="47"/>
      <c r="J13" s="34"/>
      <c r="K13" s="41">
        <v>219262</v>
      </c>
      <c r="L13" s="42">
        <f>K13/$K$2</f>
        <v>3.9122253518312139E-2</v>
      </c>
      <c r="M13" s="33"/>
    </row>
    <row r="14" spans="1:13" ht="25.5" x14ac:dyDescent="0.45">
      <c r="A14" s="3">
        <v>6710</v>
      </c>
      <c r="B14" s="3" t="s">
        <v>81</v>
      </c>
      <c r="C14" s="4">
        <v>22098</v>
      </c>
      <c r="D14" s="3">
        <v>7710</v>
      </c>
      <c r="E14" s="3" t="s">
        <v>82</v>
      </c>
      <c r="F14" s="20">
        <v>36911</v>
      </c>
      <c r="H14" s="25" t="s">
        <v>106</v>
      </c>
      <c r="I14" s="26"/>
      <c r="J14" s="35"/>
      <c r="K14" s="43"/>
      <c r="L14" s="44"/>
      <c r="M14" s="7"/>
    </row>
    <row r="15" spans="1:13" x14ac:dyDescent="0.45">
      <c r="A15" s="3">
        <v>6870</v>
      </c>
      <c r="B15" s="3" t="s">
        <v>83</v>
      </c>
      <c r="C15" s="4">
        <v>3127</v>
      </c>
      <c r="D15" s="3">
        <v>7870</v>
      </c>
      <c r="E15" s="3" t="s">
        <v>78</v>
      </c>
      <c r="F15" s="20">
        <v>7662</v>
      </c>
      <c r="H15" s="3" t="s">
        <v>100</v>
      </c>
      <c r="I15" s="26"/>
      <c r="J15" s="35"/>
      <c r="K15" s="43"/>
      <c r="L15" s="44"/>
      <c r="M15" s="7"/>
    </row>
    <row r="16" spans="1:13" x14ac:dyDescent="0.45">
      <c r="A16" s="1"/>
      <c r="B16" s="1" t="s">
        <v>84</v>
      </c>
      <c r="C16" s="5">
        <f>SUM(C14:C15)</f>
        <v>25225</v>
      </c>
      <c r="D16" s="1"/>
      <c r="E16" s="1" t="s">
        <v>85</v>
      </c>
      <c r="F16" s="21">
        <f>SUM(F14:F15)</f>
        <v>44573</v>
      </c>
      <c r="H16" s="37" t="s">
        <v>111</v>
      </c>
      <c r="I16" s="48"/>
      <c r="J16" s="34"/>
      <c r="K16" s="43"/>
      <c r="L16" s="44"/>
      <c r="M16" s="7"/>
    </row>
    <row r="17" spans="1:13" x14ac:dyDescent="0.45">
      <c r="A17" s="28"/>
      <c r="B17" s="32"/>
      <c r="C17" s="29"/>
      <c r="D17" s="30"/>
      <c r="E17" s="30"/>
      <c r="F17" s="31"/>
      <c r="H17" s="27" t="s">
        <v>101</v>
      </c>
      <c r="I17" s="26"/>
      <c r="J17" s="35"/>
      <c r="K17" s="43"/>
      <c r="L17" s="44"/>
      <c r="M17" s="7"/>
    </row>
    <row r="18" spans="1:13" ht="12.75" customHeight="1" x14ac:dyDescent="0.45">
      <c r="A18" s="28"/>
      <c r="B18" s="32" t="s">
        <v>113</v>
      </c>
      <c r="C18" s="29">
        <v>638723</v>
      </c>
      <c r="D18" s="28"/>
      <c r="E18" s="32" t="s">
        <v>114</v>
      </c>
      <c r="F18" s="29">
        <v>606678</v>
      </c>
      <c r="H18" s="27" t="s">
        <v>102</v>
      </c>
      <c r="I18" s="26"/>
      <c r="J18" s="35"/>
      <c r="K18" s="43"/>
      <c r="L18" s="44"/>
      <c r="M18" s="7"/>
    </row>
    <row r="19" spans="1:13" x14ac:dyDescent="0.45">
      <c r="A19" s="30"/>
      <c r="D19" s="30"/>
      <c r="E19" s="30"/>
      <c r="F19" s="31"/>
      <c r="H19" s="49" t="s">
        <v>110</v>
      </c>
      <c r="I19" s="48"/>
      <c r="J19" s="34"/>
      <c r="K19" s="41" t="s">
        <v>103</v>
      </c>
      <c r="L19" s="42">
        <f>K19/$K$2</f>
        <v>-8.0784593331042331E-3</v>
      </c>
      <c r="M19" s="33"/>
    </row>
    <row r="20" spans="1:13" x14ac:dyDescent="0.45">
      <c r="H20" s="1" t="s">
        <v>104</v>
      </c>
      <c r="I20" s="12"/>
      <c r="J20" s="34"/>
      <c r="K20" s="41">
        <v>90019</v>
      </c>
      <c r="L20" s="42">
        <f>K20/$K$2</f>
        <v>1.6061817093089275E-2</v>
      </c>
      <c r="M20" s="33"/>
    </row>
    <row r="21" spans="1:13" x14ac:dyDescent="0.45">
      <c r="H21" s="1" t="s">
        <v>105</v>
      </c>
      <c r="I21" s="12"/>
      <c r="J21" s="34"/>
      <c r="K21" s="41">
        <v>224024</v>
      </c>
      <c r="L21" s="42">
        <f>K21/$K$2</f>
        <v>3.9971922732559034E-2</v>
      </c>
      <c r="M21" s="7"/>
    </row>
  </sheetData>
  <mergeCells count="2">
    <mergeCell ref="A1:C1"/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Analyse financière</vt:lpstr>
      <vt:lpstr>Analyse résultat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2020-08-23T15:03:47Z</dcterms:created>
  <dcterms:modified xsi:type="dcterms:W3CDTF">2024-04-22T18:39:16Z</dcterms:modified>
</cp:coreProperties>
</file>