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D4-developpement-pme\c18-effet-decision-gestion\"/>
    </mc:Choice>
  </mc:AlternateContent>
  <xr:revisionPtr revIDLastSave="0" documentId="13_ncr:1_{9DD0067F-0251-44E9-8F99-87D3DB19D2B7}" xr6:coauthVersionLast="47" xr6:coauthVersionMax="47" xr10:uidLastSave="{00000000-0000-0000-0000-000000000000}"/>
  <bookViews>
    <workbookView xWindow="-28898" yWindow="-98" windowWidth="28996" windowHeight="15796" tabRatio="794" xr2:uid="{00000000-000D-0000-FFFF-FFFF00000000}"/>
  </bookViews>
  <sheets>
    <sheet name="source mission 3" sheetId="1" r:id="rId1"/>
    <sheet name="CAF mission 3" sheetId="9" r:id="rId2"/>
  </sheets>
  <externalReferences>
    <externalReference r:id="rId3"/>
  </externalReferences>
  <definedNames>
    <definedName name="______RC">'[1]LES S.G.I (méthode PCG)'!$F$36</definedName>
    <definedName name="_____RC">'[1]LES S.G.I (méthode PCG)'!$F$36</definedName>
    <definedName name="____RC">'[1]LES S.G.I (méthode PCG)'!$F$36</definedName>
    <definedName name="___RC">'[1]LES S.G.I (méthode PCG)'!$F$36</definedName>
    <definedName name="__RC">'[1]LES S.G.I (méthode PCG)'!$F$36</definedName>
    <definedName name="_RC">#REF!</definedName>
    <definedName name="DAPcb">'[1]RETRAITEMENTS PCG'!$F$21</definedName>
    <definedName name="EBE">#REF!</definedName>
    <definedName name="PCEA">#REF!</definedName>
    <definedName name="PVMV">#REF!</definedName>
    <definedName name="RAVIMPOT">#REF!</definedName>
    <definedName name="RE">#REF!</definedName>
    <definedName name="REXP">#REF!</definedName>
    <definedName name="VCEAC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G30" i="1" s="1"/>
  <c r="C28" i="1"/>
  <c r="C29" i="1" l="1"/>
  <c r="C30" i="1" s="1"/>
  <c r="C10" i="9"/>
  <c r="H28" i="1" l="1"/>
  <c r="H30" i="1" s="1"/>
  <c r="D28" i="1"/>
  <c r="D29" i="1" l="1"/>
  <c r="D30" i="1" s="1"/>
</calcChain>
</file>

<file path=xl/sharedStrings.xml><?xml version="1.0" encoding="utf-8"?>
<sst xmlns="http://schemas.openxmlformats.org/spreadsheetml/2006/main" count="78" uniqueCount="64">
  <si>
    <t>N°</t>
  </si>
  <si>
    <t>Charges d’exploitation</t>
  </si>
  <si>
    <t>Produits d’exploitation</t>
  </si>
  <si>
    <t>Essences Energie</t>
  </si>
  <si>
    <t>Honoraires</t>
  </si>
  <si>
    <t>Téléphone</t>
  </si>
  <si>
    <t>Salaires</t>
  </si>
  <si>
    <t>Charges financières</t>
  </si>
  <si>
    <t>Produits financiers</t>
  </si>
  <si>
    <t>Intérêts bancaires</t>
  </si>
  <si>
    <t>Produits de participation</t>
  </si>
  <si>
    <t>Charges Exceptionnelles</t>
  </si>
  <si>
    <t>Produits exceptionnels</t>
  </si>
  <si>
    <t>Charges exceptionnelles</t>
  </si>
  <si>
    <t>Total</t>
  </si>
  <si>
    <t>Ventes de marchandises</t>
  </si>
  <si>
    <t>Locations</t>
  </si>
  <si>
    <t>Assurances</t>
  </si>
  <si>
    <t>Frais de transport</t>
  </si>
  <si>
    <t xml:space="preserve">Impots et taxes </t>
  </si>
  <si>
    <t>EBE</t>
  </si>
  <si>
    <t>Marge commerciale</t>
  </si>
  <si>
    <t>Résultat Net</t>
  </si>
  <si>
    <t>681, 686, 687</t>
  </si>
  <si>
    <t>- Reprises sur amortissements et provisions</t>
  </si>
  <si>
    <t>781, 786, 787</t>
  </si>
  <si>
    <t>+ Valeur comptable des éléments d'actif cédés</t>
  </si>
  <si>
    <t>- Quote-part des subventions d'investissement virée au résultat de l'exercice</t>
  </si>
  <si>
    <t>= Capacité d'autofinancement</t>
  </si>
  <si>
    <t>Méthode additive</t>
  </si>
  <si>
    <t>VA</t>
  </si>
  <si>
    <t>Resultat exploitation</t>
  </si>
  <si>
    <t>Resultat financier</t>
  </si>
  <si>
    <t>Resultat exceptionnel</t>
  </si>
  <si>
    <t>Résultat net</t>
  </si>
  <si>
    <t>Bénéfice</t>
  </si>
  <si>
    <t>N</t>
  </si>
  <si>
    <t>N-1</t>
  </si>
  <si>
    <t>Production</t>
  </si>
  <si>
    <t>Résultat courant avant Impôts</t>
  </si>
  <si>
    <t>Montants</t>
  </si>
  <si>
    <t>Comptes</t>
  </si>
  <si>
    <t xml:space="preserve">Marge commerciale </t>
  </si>
  <si>
    <t xml:space="preserve">Marge brute d’exploitation </t>
  </si>
  <si>
    <t xml:space="preserve">Marge nette </t>
  </si>
  <si>
    <t>Corrigé CAF</t>
  </si>
  <si>
    <t>Commmentaires</t>
  </si>
  <si>
    <t>La CAF reste stable</t>
  </si>
  <si>
    <t>Commentaire</t>
  </si>
  <si>
    <t>Évolution</t>
  </si>
  <si>
    <t>Compte de résultats</t>
  </si>
  <si>
    <t>Achats marchandises</t>
  </si>
  <si>
    <t>Var, Stocks marchandises</t>
  </si>
  <si>
    <t>Achat sde fournitures magasin</t>
  </si>
  <si>
    <t>Dot, amortissements</t>
  </si>
  <si>
    <t>Produits cessions éléments actif</t>
  </si>
  <si>
    <t>Reprises sur amortissements</t>
  </si>
  <si>
    <t>Var. Stocks de produits</t>
  </si>
  <si>
    <t>Ventes produits finis</t>
  </si>
  <si>
    <t>Évolution du chiffre d’affaires</t>
  </si>
  <si>
    <t>Évolution de la valeur ajoutée</t>
  </si>
  <si>
    <r>
      <t>Achats de matières 1</t>
    </r>
    <r>
      <rPr>
        <vertAlign val="superscript"/>
        <sz val="10"/>
        <color theme="1"/>
        <rFont val="Arial"/>
        <family val="2"/>
      </rPr>
      <t>re</t>
    </r>
    <r>
      <rPr>
        <sz val="10"/>
        <color theme="1"/>
        <rFont val="Arial"/>
        <family val="2"/>
      </rPr>
      <t xml:space="preserve"> </t>
    </r>
  </si>
  <si>
    <t>- Produits de cessions des éléments d'actif</t>
  </si>
  <si>
    <t>+ Dotations aux amortissements et aux provisions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</si>
</sst>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17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6">
    <xf numFmtId="0" fontId="0" fillId="0" borderId="0" xfId="0"/>
    <xf numFmtId="0" fontId="4" fillId="0" borderId="1" xfId="0" applyFont="1" applyBorder="1"/>
    <xf numFmtId="0" fontId="4" fillId="0" borderId="5" xfId="0" applyFont="1" applyBorder="1"/>
    <xf numFmtId="0" fontId="4" fillId="0" borderId="0" xfId="0" applyFont="1"/>
    <xf numFmtId="8" fontId="5" fillId="2" borderId="1" xfId="0" applyNumberFormat="1" applyFont="1" applyFill="1" applyBorder="1"/>
    <xf numFmtId="0" fontId="5" fillId="2" borderId="1" xfId="0" applyFont="1" applyFill="1" applyBorder="1"/>
    <xf numFmtId="0" fontId="6" fillId="0" borderId="0" xfId="0" applyFont="1"/>
    <xf numFmtId="8" fontId="6" fillId="0" borderId="0" xfId="0" applyNumberFormat="1" applyFont="1"/>
    <xf numFmtId="0" fontId="5" fillId="0" borderId="0" xfId="0" applyFont="1"/>
    <xf numFmtId="0" fontId="5" fillId="0" borderId="1" xfId="0" applyFont="1" applyBorder="1"/>
    <xf numFmtId="0" fontId="5" fillId="3" borderId="1" xfId="0" applyFont="1" applyFill="1" applyBorder="1"/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44" fontId="5" fillId="2" borderId="1" xfId="0" applyNumberFormat="1" applyFont="1" applyFill="1" applyBorder="1"/>
    <xf numFmtId="44" fontId="5" fillId="2" borderId="6" xfId="0" applyNumberFormat="1" applyFont="1" applyFill="1" applyBorder="1"/>
    <xf numFmtId="44" fontId="5" fillId="0" borderId="6" xfId="0" applyNumberFormat="1" applyFont="1" applyBorder="1"/>
    <xf numFmtId="44" fontId="5" fillId="3" borderId="6" xfId="0" applyNumberFormat="1" applyFont="1" applyFill="1" applyBorder="1"/>
    <xf numFmtId="0" fontId="1" fillId="0" borderId="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10" fontId="2" fillId="2" borderId="1" xfId="2" applyNumberFormat="1" applyFont="1" applyFill="1" applyBorder="1"/>
    <xf numFmtId="10" fontId="2" fillId="2" borderId="0" xfId="2" applyNumberFormat="1" applyFont="1" applyFill="1"/>
    <xf numFmtId="0" fontId="9" fillId="0" borderId="7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right" vertical="center"/>
    </xf>
    <xf numFmtId="8" fontId="12" fillId="0" borderId="1" xfId="0" applyNumberFormat="1" applyFont="1" applyBorder="1"/>
    <xf numFmtId="0" fontId="11" fillId="0" borderId="1" xfId="0" quotePrefix="1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/>
    </xf>
    <xf numFmtId="4" fontId="11" fillId="0" borderId="1" xfId="0" applyNumberFormat="1" applyFont="1" applyBorder="1" applyAlignment="1">
      <alignment vertical="center"/>
    </xf>
    <xf numFmtId="44" fontId="12" fillId="0" borderId="1" xfId="0" applyNumberFormat="1" applyFont="1" applyBorder="1"/>
    <xf numFmtId="0" fontId="12" fillId="0" borderId="1" xfId="0" applyFont="1" applyBorder="1"/>
    <xf numFmtId="0" fontId="10" fillId="0" borderId="1" xfId="0" quotePrefix="1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8" fontId="13" fillId="0" borderId="1" xfId="0" applyNumberFormat="1" applyFont="1" applyBorder="1"/>
    <xf numFmtId="10" fontId="0" fillId="0" borderId="0" xfId="2" applyNumberFormat="1" applyFont="1"/>
    <xf numFmtId="0" fontId="10" fillId="2" borderId="10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justify" vertical="center" wrapText="1"/>
    </xf>
    <xf numFmtId="0" fontId="14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justify" vertical="center" wrapText="1"/>
    </xf>
    <xf numFmtId="0" fontId="14" fillId="0" borderId="7" xfId="0" applyFont="1" applyBorder="1" applyAlignment="1">
      <alignment horizontal="justify" vertical="center" wrapText="1"/>
    </xf>
    <xf numFmtId="0" fontId="6" fillId="0" borderId="7" xfId="0" applyFont="1" applyBorder="1"/>
    <xf numFmtId="0" fontId="15" fillId="0" borderId="1" xfId="0" applyFont="1" applyBorder="1" applyAlignment="1">
      <alignment horizontal="justify" vertical="center" wrapText="1"/>
    </xf>
    <xf numFmtId="44" fontId="15" fillId="0" borderId="1" xfId="1" applyFont="1" applyBorder="1" applyAlignment="1">
      <alignment horizontal="right" vertical="center" wrapText="1"/>
    </xf>
    <xf numFmtId="8" fontId="15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justify" vertical="center" wrapText="1"/>
    </xf>
    <xf numFmtId="0" fontId="6" fillId="0" borderId="1" xfId="0" applyFont="1" applyBorder="1"/>
    <xf numFmtId="0" fontId="14" fillId="0" borderId="1" xfId="0" applyFont="1" applyBorder="1" applyAlignment="1">
      <alignment horizontal="center" vertical="center" wrapText="1"/>
    </xf>
    <xf numFmtId="44" fontId="6" fillId="0" borderId="1" xfId="1" applyFont="1" applyBorder="1"/>
    <xf numFmtId="44" fontId="14" fillId="0" borderId="1" xfId="1" applyFont="1" applyBorder="1" applyAlignment="1">
      <alignment horizontal="right" vertical="center" wrapText="1"/>
    </xf>
    <xf numFmtId="0" fontId="15" fillId="0" borderId="1" xfId="0" applyFont="1" applyBorder="1" applyAlignment="1">
      <alignment horizontal="right" vertical="center" wrapText="1"/>
    </xf>
    <xf numFmtId="0" fontId="14" fillId="4" borderId="1" xfId="0" applyFont="1" applyFill="1" applyBorder="1" applyAlignment="1">
      <alignment horizontal="right" vertical="center" wrapText="1"/>
    </xf>
    <xf numFmtId="8" fontId="14" fillId="4" borderId="1" xfId="0" applyNumberFormat="1" applyFont="1" applyFill="1" applyBorder="1" applyAlignment="1">
      <alignment horizontal="right" vertical="center" wrapText="1"/>
    </xf>
    <xf numFmtId="0" fontId="14" fillId="4" borderId="1" xfId="0" applyFont="1" applyFill="1" applyBorder="1" applyAlignment="1">
      <alignment horizontal="justify" vertical="center" wrapText="1"/>
    </xf>
    <xf numFmtId="0" fontId="15" fillId="4" borderId="1" xfId="0" applyFont="1" applyFill="1" applyBorder="1" applyAlignment="1">
      <alignment horizontal="justify" vertical="center" wrapText="1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terrier-lenovo\Dropbox\A6%20Perennisation%20entreprise\6085-resultat\C.A.F_-_S.I.G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LES S.G.I (méthode PCG)"/>
      <sheetName val="S.I.G (méthode centrale Bilans)"/>
      <sheetName val="RETRAITEMENTS PCG"/>
      <sheetName val="TABLEAU DE PASSAGE"/>
      <sheetName val="LA CAF"/>
      <sheetName val="LA CAF-CDB"/>
      <sheetName val="LES RATIOS"/>
    </sheetNames>
    <sheetDataSet>
      <sheetData sheetId="0" refreshError="1"/>
      <sheetData sheetId="1">
        <row r="36">
          <cell r="F36" t="str">
            <v/>
          </cell>
        </row>
      </sheetData>
      <sheetData sheetId="2"/>
      <sheetData sheetId="3">
        <row r="21">
          <cell r="F21">
            <v>0</v>
          </cell>
        </row>
      </sheetData>
      <sheetData sheetId="4" refreshError="1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tabSelected="1" topLeftCell="B12" zoomScale="115" zoomScaleNormal="115" workbookViewId="0">
      <selection activeCell="I32" sqref="I32"/>
    </sheetView>
  </sheetViews>
  <sheetFormatPr baseColWidth="10" defaultRowHeight="14.25" x14ac:dyDescent="0.45"/>
  <cols>
    <col min="1" max="1" width="9.86328125" customWidth="1"/>
    <col min="2" max="2" width="22.6640625" bestFit="1" customWidth="1"/>
    <col min="3" max="3" width="11.3984375" bestFit="1" customWidth="1"/>
    <col min="4" max="4" width="11.33203125" bestFit="1" customWidth="1"/>
    <col min="5" max="5" width="5.73046875" bestFit="1" customWidth="1"/>
    <col min="6" max="6" width="23.9296875" bestFit="1" customWidth="1"/>
    <col min="7" max="7" width="12.3984375" bestFit="1" customWidth="1"/>
    <col min="8" max="8" width="11.33203125" bestFit="1" customWidth="1"/>
    <col min="9" max="9" width="10.53125" customWidth="1"/>
    <col min="10" max="10" width="9.33203125" customWidth="1"/>
    <col min="11" max="11" width="23.46484375" bestFit="1" customWidth="1"/>
    <col min="13" max="13" width="73.73046875" bestFit="1" customWidth="1"/>
  </cols>
  <sheetData>
    <row r="1" spans="1:13" ht="27" customHeight="1" x14ac:dyDescent="0.45">
      <c r="A1" s="44" t="s">
        <v>50</v>
      </c>
      <c r="B1" s="44"/>
      <c r="C1" s="44"/>
      <c r="D1" s="44"/>
      <c r="E1" s="44"/>
      <c r="F1" s="44"/>
      <c r="G1" s="44"/>
      <c r="H1" s="44"/>
      <c r="I1" s="44"/>
      <c r="J1" s="44"/>
    </row>
    <row r="2" spans="1:13" x14ac:dyDescent="0.45">
      <c r="A2" s="45" t="s">
        <v>0</v>
      </c>
      <c r="B2" s="45" t="s">
        <v>41</v>
      </c>
      <c r="C2" s="45" t="s">
        <v>36</v>
      </c>
      <c r="D2" s="45" t="s">
        <v>37</v>
      </c>
      <c r="E2" s="45" t="s">
        <v>0</v>
      </c>
      <c r="F2" s="45" t="s">
        <v>41</v>
      </c>
      <c r="G2" s="45" t="s">
        <v>36</v>
      </c>
      <c r="H2" s="45" t="s">
        <v>37</v>
      </c>
      <c r="I2" s="45" t="s">
        <v>36</v>
      </c>
      <c r="J2" s="45" t="s">
        <v>37</v>
      </c>
      <c r="L2" s="46" t="s">
        <v>49</v>
      </c>
      <c r="M2" s="46" t="s">
        <v>46</v>
      </c>
    </row>
    <row r="3" spans="1:13" x14ac:dyDescent="0.45">
      <c r="A3" s="22"/>
      <c r="B3" s="48" t="s">
        <v>1</v>
      </c>
      <c r="C3" s="48"/>
      <c r="D3" s="49"/>
      <c r="E3" s="49"/>
      <c r="F3" s="50" t="s">
        <v>2</v>
      </c>
      <c r="G3" s="50"/>
      <c r="H3" s="51"/>
    </row>
    <row r="4" spans="1:13" x14ac:dyDescent="0.45">
      <c r="A4" s="23">
        <v>60700</v>
      </c>
      <c r="B4" s="52" t="s">
        <v>51</v>
      </c>
      <c r="C4" s="53">
        <v>58000</v>
      </c>
      <c r="D4" s="54">
        <v>68000</v>
      </c>
      <c r="E4" s="55">
        <v>70700</v>
      </c>
      <c r="F4" s="52" t="s">
        <v>15</v>
      </c>
      <c r="G4" s="53">
        <v>83000</v>
      </c>
      <c r="H4" s="54">
        <v>101000</v>
      </c>
      <c r="I4" s="15"/>
      <c r="J4" s="4"/>
      <c r="K4" s="5" t="s">
        <v>21</v>
      </c>
      <c r="L4" s="41"/>
    </row>
    <row r="5" spans="1:13" x14ac:dyDescent="0.45">
      <c r="A5" s="23">
        <v>60370</v>
      </c>
      <c r="B5" s="52" t="s">
        <v>52</v>
      </c>
      <c r="C5" s="53">
        <v>-1300</v>
      </c>
      <c r="D5" s="54">
        <v>1500</v>
      </c>
      <c r="E5" s="52"/>
      <c r="F5" s="56"/>
      <c r="G5" s="56"/>
      <c r="H5" s="57"/>
      <c r="L5" s="41"/>
    </row>
    <row r="6" spans="1:13" x14ac:dyDescent="0.45">
      <c r="A6" s="1"/>
      <c r="B6" s="57"/>
      <c r="C6" s="57"/>
      <c r="D6" s="57"/>
      <c r="E6" s="55">
        <v>70100</v>
      </c>
      <c r="F6" s="52" t="s">
        <v>58</v>
      </c>
      <c r="G6" s="53">
        <v>168000</v>
      </c>
      <c r="H6" s="54">
        <v>159000</v>
      </c>
      <c r="L6" s="41"/>
    </row>
    <row r="7" spans="1:13" x14ac:dyDescent="0.45">
      <c r="A7" s="24"/>
      <c r="B7" s="58"/>
      <c r="C7" s="58"/>
      <c r="D7" s="52"/>
      <c r="E7" s="55">
        <v>71350</v>
      </c>
      <c r="F7" s="52" t="s">
        <v>57</v>
      </c>
      <c r="G7" s="53">
        <v>2800</v>
      </c>
      <c r="H7" s="54">
        <v>1900</v>
      </c>
      <c r="I7" s="15"/>
      <c r="J7" s="4"/>
      <c r="K7" s="5" t="s">
        <v>38</v>
      </c>
      <c r="L7" s="41"/>
    </row>
    <row r="8" spans="1:13" x14ac:dyDescent="0.45">
      <c r="A8" s="23">
        <v>60100</v>
      </c>
      <c r="B8" s="52" t="s">
        <v>61</v>
      </c>
      <c r="C8" s="53">
        <v>89000</v>
      </c>
      <c r="D8" s="54">
        <v>80000</v>
      </c>
      <c r="E8" s="52"/>
      <c r="F8" s="56"/>
      <c r="G8" s="56"/>
      <c r="H8" s="57"/>
      <c r="L8" s="41"/>
    </row>
    <row r="9" spans="1:13" ht="25.5" x14ac:dyDescent="0.45">
      <c r="A9" s="23">
        <v>60224</v>
      </c>
      <c r="B9" s="52" t="s">
        <v>53</v>
      </c>
      <c r="C9" s="53">
        <v>1820</v>
      </c>
      <c r="D9" s="54">
        <v>2500</v>
      </c>
      <c r="E9" s="52"/>
      <c r="F9" s="56"/>
      <c r="G9" s="56"/>
      <c r="H9" s="57"/>
      <c r="L9" s="41"/>
    </row>
    <row r="10" spans="1:13" x14ac:dyDescent="0.45">
      <c r="A10" s="23">
        <v>60610</v>
      </c>
      <c r="B10" s="52" t="s">
        <v>3</v>
      </c>
      <c r="C10" s="53">
        <v>260</v>
      </c>
      <c r="D10" s="54">
        <v>510</v>
      </c>
      <c r="E10" s="52"/>
      <c r="F10" s="56"/>
      <c r="G10" s="56"/>
      <c r="H10" s="57"/>
      <c r="L10" s="41"/>
    </row>
    <row r="11" spans="1:13" x14ac:dyDescent="0.45">
      <c r="A11" s="23">
        <v>61300</v>
      </c>
      <c r="B11" s="52" t="s">
        <v>16</v>
      </c>
      <c r="C11" s="53">
        <v>6000</v>
      </c>
      <c r="D11" s="54">
        <v>4800</v>
      </c>
      <c r="E11" s="57"/>
      <c r="F11" s="57"/>
      <c r="G11" s="57"/>
      <c r="H11" s="57"/>
      <c r="L11" s="41"/>
    </row>
    <row r="12" spans="1:13" x14ac:dyDescent="0.45">
      <c r="A12" s="23">
        <v>61600</v>
      </c>
      <c r="B12" s="52" t="s">
        <v>17</v>
      </c>
      <c r="C12" s="53">
        <v>2300</v>
      </c>
      <c r="D12" s="54">
        <v>2400</v>
      </c>
      <c r="E12" s="57"/>
      <c r="F12" s="57"/>
      <c r="G12" s="57"/>
      <c r="H12" s="57"/>
      <c r="I12" s="6"/>
      <c r="J12" s="6"/>
      <c r="K12" s="6"/>
      <c r="L12" s="41"/>
    </row>
    <row r="13" spans="1:13" x14ac:dyDescent="0.45">
      <c r="A13" s="23">
        <v>62200</v>
      </c>
      <c r="B13" s="52" t="s">
        <v>4</v>
      </c>
      <c r="C13" s="53">
        <v>2100</v>
      </c>
      <c r="D13" s="54">
        <v>1900</v>
      </c>
      <c r="E13" s="57"/>
      <c r="F13" s="57"/>
      <c r="G13" s="57"/>
      <c r="H13" s="57"/>
      <c r="L13" s="41"/>
    </row>
    <row r="14" spans="1:13" x14ac:dyDescent="0.45">
      <c r="A14" s="23">
        <v>62400</v>
      </c>
      <c r="B14" s="52" t="s">
        <v>18</v>
      </c>
      <c r="C14" s="53">
        <v>6800</v>
      </c>
      <c r="D14" s="54">
        <v>6500</v>
      </c>
      <c r="E14" s="55"/>
      <c r="F14" s="52"/>
      <c r="G14" s="53"/>
      <c r="H14" s="57"/>
      <c r="I14" s="7"/>
      <c r="J14" s="7"/>
      <c r="K14" s="6"/>
      <c r="L14" s="41"/>
    </row>
    <row r="15" spans="1:13" x14ac:dyDescent="0.45">
      <c r="A15" s="23">
        <v>62600</v>
      </c>
      <c r="B15" s="52" t="s">
        <v>5</v>
      </c>
      <c r="C15" s="53">
        <v>650</v>
      </c>
      <c r="D15" s="54">
        <v>1200</v>
      </c>
      <c r="E15" s="55"/>
      <c r="F15" s="52"/>
      <c r="G15" s="53"/>
      <c r="H15" s="59"/>
      <c r="I15" s="15"/>
      <c r="J15" s="15"/>
      <c r="K15" s="5" t="s">
        <v>30</v>
      </c>
      <c r="L15" s="41"/>
    </row>
    <row r="16" spans="1:13" x14ac:dyDescent="0.45">
      <c r="A16" s="1"/>
      <c r="B16" s="57"/>
      <c r="C16" s="57"/>
      <c r="D16" s="57"/>
      <c r="E16" s="55"/>
      <c r="F16" s="52"/>
      <c r="G16" s="53"/>
      <c r="H16" s="59"/>
      <c r="I16" s="6"/>
      <c r="J16" s="7"/>
      <c r="K16" s="6"/>
      <c r="L16" s="41"/>
    </row>
    <row r="17" spans="1:12" x14ac:dyDescent="0.45">
      <c r="A17" s="23">
        <v>63100</v>
      </c>
      <c r="B17" s="52" t="s">
        <v>19</v>
      </c>
      <c r="C17" s="53">
        <v>3800</v>
      </c>
      <c r="D17" s="54">
        <v>3400</v>
      </c>
      <c r="E17" s="55"/>
      <c r="F17" s="52"/>
      <c r="G17" s="53"/>
      <c r="H17" s="59"/>
      <c r="I17" s="6"/>
      <c r="J17" s="6"/>
      <c r="K17" s="6"/>
      <c r="L17" s="41"/>
    </row>
    <row r="18" spans="1:12" x14ac:dyDescent="0.45">
      <c r="A18" s="23">
        <v>64100</v>
      </c>
      <c r="B18" s="52" t="s">
        <v>6</v>
      </c>
      <c r="C18" s="53">
        <v>48000</v>
      </c>
      <c r="D18" s="54">
        <v>47000</v>
      </c>
      <c r="E18" s="55"/>
      <c r="F18" s="52"/>
      <c r="G18" s="53"/>
      <c r="H18" s="59"/>
      <c r="I18" s="15"/>
      <c r="J18" s="4"/>
      <c r="K18" s="5" t="s">
        <v>20</v>
      </c>
      <c r="L18" s="41"/>
    </row>
    <row r="19" spans="1:12" x14ac:dyDescent="0.45">
      <c r="A19" s="2"/>
      <c r="B19" s="57"/>
      <c r="C19" s="57"/>
      <c r="D19" s="57"/>
      <c r="E19" s="55"/>
      <c r="F19" s="52"/>
      <c r="G19" s="53"/>
      <c r="H19" s="59"/>
      <c r="L19" s="41"/>
    </row>
    <row r="20" spans="1:12" x14ac:dyDescent="0.45">
      <c r="A20" s="2"/>
      <c r="B20" s="57"/>
      <c r="C20" s="57"/>
      <c r="D20" s="57"/>
      <c r="E20" s="55"/>
      <c r="F20" s="52"/>
      <c r="G20" s="53"/>
      <c r="H20" s="59"/>
      <c r="I20" s="8"/>
      <c r="J20" s="8"/>
      <c r="K20" s="8"/>
      <c r="L20" s="41"/>
    </row>
    <row r="21" spans="1:12" x14ac:dyDescent="0.45">
      <c r="A21" s="3"/>
      <c r="B21" s="57"/>
      <c r="C21" s="57"/>
      <c r="D21" s="57"/>
      <c r="E21" s="55"/>
      <c r="F21" s="52"/>
      <c r="G21" s="53"/>
      <c r="H21" s="59"/>
      <c r="I21" s="8"/>
      <c r="J21" s="8"/>
      <c r="K21" s="8"/>
      <c r="L21" s="41"/>
    </row>
    <row r="22" spans="1:12" x14ac:dyDescent="0.45">
      <c r="A22" s="3"/>
      <c r="B22" s="57"/>
      <c r="C22" s="57"/>
      <c r="D22" s="57"/>
      <c r="E22" s="55"/>
      <c r="F22" s="56"/>
      <c r="G22" s="60"/>
      <c r="H22" s="59"/>
      <c r="L22" s="41"/>
    </row>
    <row r="23" spans="1:12" ht="25.5" x14ac:dyDescent="0.45">
      <c r="A23" s="25">
        <v>68100</v>
      </c>
      <c r="B23" s="52" t="s">
        <v>54</v>
      </c>
      <c r="C23" s="53">
        <v>10000</v>
      </c>
      <c r="D23" s="54">
        <v>8000</v>
      </c>
      <c r="E23" s="55">
        <v>78100</v>
      </c>
      <c r="F23" s="52" t="s">
        <v>56</v>
      </c>
      <c r="G23" s="53">
        <v>850</v>
      </c>
      <c r="H23" s="59">
        <v>1200</v>
      </c>
      <c r="I23" s="15"/>
      <c r="J23" s="4"/>
      <c r="K23" s="5" t="s">
        <v>31</v>
      </c>
      <c r="L23" s="41"/>
    </row>
    <row r="24" spans="1:12" x14ac:dyDescent="0.45">
      <c r="A24" s="26"/>
      <c r="B24" s="58" t="s">
        <v>7</v>
      </c>
      <c r="C24" s="60"/>
      <c r="D24" s="61"/>
      <c r="E24" s="55"/>
      <c r="F24" s="56" t="s">
        <v>8</v>
      </c>
      <c r="G24" s="60"/>
      <c r="H24" s="59"/>
      <c r="L24" s="41"/>
    </row>
    <row r="25" spans="1:12" x14ac:dyDescent="0.45">
      <c r="A25" s="25">
        <v>66100</v>
      </c>
      <c r="B25" s="52" t="s">
        <v>9</v>
      </c>
      <c r="C25" s="53">
        <v>350</v>
      </c>
      <c r="D25" s="54">
        <v>1200</v>
      </c>
      <c r="E25" s="55">
        <v>76100</v>
      </c>
      <c r="F25" s="52" t="s">
        <v>10</v>
      </c>
      <c r="G25" s="53">
        <v>3400</v>
      </c>
      <c r="H25" s="59">
        <v>2000</v>
      </c>
      <c r="I25" s="15"/>
      <c r="J25" s="14"/>
      <c r="K25" s="5" t="s">
        <v>32</v>
      </c>
      <c r="L25" s="41"/>
    </row>
    <row r="26" spans="1:12" x14ac:dyDescent="0.45">
      <c r="A26" s="26"/>
      <c r="B26" s="56" t="s">
        <v>11</v>
      </c>
      <c r="C26" s="60"/>
      <c r="D26" s="61"/>
      <c r="E26" s="55"/>
      <c r="F26" s="56" t="s">
        <v>12</v>
      </c>
      <c r="G26" s="60"/>
      <c r="H26" s="59"/>
      <c r="I26" s="16"/>
      <c r="J26" s="16"/>
      <c r="K26" s="9" t="s">
        <v>39</v>
      </c>
      <c r="L26" s="41"/>
    </row>
    <row r="27" spans="1:12" ht="25.5" x14ac:dyDescent="0.45">
      <c r="A27" s="25">
        <v>67000</v>
      </c>
      <c r="B27" s="52" t="s">
        <v>13</v>
      </c>
      <c r="C27" s="53">
        <v>1590</v>
      </c>
      <c r="D27" s="54">
        <v>5300</v>
      </c>
      <c r="E27" s="55">
        <v>77520</v>
      </c>
      <c r="F27" s="52" t="s">
        <v>55</v>
      </c>
      <c r="G27" s="53">
        <v>4800</v>
      </c>
      <c r="H27" s="59">
        <v>6000</v>
      </c>
      <c r="I27" s="15"/>
      <c r="J27" s="15"/>
      <c r="K27" s="5" t="s">
        <v>33</v>
      </c>
      <c r="L27" s="41"/>
    </row>
    <row r="28" spans="1:12" x14ac:dyDescent="0.45">
      <c r="A28" s="47"/>
      <c r="B28" s="62" t="s">
        <v>14</v>
      </c>
      <c r="C28" s="63">
        <f>SUM(C3:C27)</f>
        <v>229370</v>
      </c>
      <c r="D28" s="63">
        <f>SUM(D3:D27)</f>
        <v>234210</v>
      </c>
      <c r="E28" s="64"/>
      <c r="F28" s="62" t="s">
        <v>14</v>
      </c>
      <c r="G28" s="63">
        <f>SUM(G3:G27)</f>
        <v>262850</v>
      </c>
      <c r="H28" s="63">
        <f>SUM(H3:H27)</f>
        <v>271100</v>
      </c>
      <c r="I28" s="17"/>
      <c r="J28" s="17"/>
      <c r="K28" s="10" t="s">
        <v>34</v>
      </c>
      <c r="L28" s="41"/>
    </row>
    <row r="29" spans="1:12" x14ac:dyDescent="0.45">
      <c r="A29" s="47"/>
      <c r="B29" s="62" t="s">
        <v>35</v>
      </c>
      <c r="C29" s="63">
        <f>G28-C28</f>
        <v>33480</v>
      </c>
      <c r="D29" s="63">
        <f>H28-D28</f>
        <v>36890</v>
      </c>
      <c r="E29" s="64"/>
      <c r="F29" s="64"/>
      <c r="G29" s="64"/>
      <c r="H29" s="64"/>
    </row>
    <row r="30" spans="1:12" x14ac:dyDescent="0.45">
      <c r="A30" s="47"/>
      <c r="B30" s="65"/>
      <c r="C30" s="63">
        <f>SUM(C28:C29)</f>
        <v>262850</v>
      </c>
      <c r="D30" s="63">
        <f>SUM(D28:D29)</f>
        <v>271100</v>
      </c>
      <c r="E30" s="64"/>
      <c r="F30" s="62" t="s">
        <v>14</v>
      </c>
      <c r="G30" s="63">
        <f>G28</f>
        <v>262850</v>
      </c>
      <c r="H30" s="63">
        <f>H28</f>
        <v>271100</v>
      </c>
    </row>
    <row r="32" spans="1:12" ht="14.65" thickBot="1" x14ac:dyDescent="0.5">
      <c r="C32" s="13" t="s">
        <v>36</v>
      </c>
      <c r="D32" s="13" t="s">
        <v>37</v>
      </c>
    </row>
    <row r="33" spans="2:7" ht="14.65" thickBot="1" x14ac:dyDescent="0.5">
      <c r="B33" s="18" t="s">
        <v>42</v>
      </c>
      <c r="C33" s="20"/>
      <c r="D33" s="20"/>
      <c r="F33" s="11" t="s">
        <v>59</v>
      </c>
      <c r="G33" s="21"/>
    </row>
    <row r="34" spans="2:7" ht="14.65" thickBot="1" x14ac:dyDescent="0.5">
      <c r="B34" s="19" t="s">
        <v>43</v>
      </c>
      <c r="C34" s="20"/>
      <c r="D34" s="20"/>
      <c r="F34" s="12" t="s">
        <v>60</v>
      </c>
      <c r="G34" s="21"/>
    </row>
    <row r="35" spans="2:7" ht="14.65" thickBot="1" x14ac:dyDescent="0.5">
      <c r="B35" s="19" t="s">
        <v>44</v>
      </c>
      <c r="C35" s="20"/>
      <c r="D35" s="20"/>
    </row>
  </sheetData>
  <mergeCells count="1">
    <mergeCell ref="A1:J1"/>
  </mergeCells>
  <pageMargins left="0.12" right="0.12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zoomScale="130" zoomScaleNormal="130" workbookViewId="0">
      <selection activeCell="A15" sqref="A15"/>
    </sheetView>
  </sheetViews>
  <sheetFormatPr baseColWidth="10" defaultRowHeight="14.25" x14ac:dyDescent="0.45"/>
  <cols>
    <col min="1" max="1" width="54.73046875" bestFit="1" customWidth="1"/>
    <col min="2" max="2" width="17" customWidth="1"/>
    <col min="3" max="3" width="11.59765625" bestFit="1" customWidth="1"/>
    <col min="4" max="4" width="12.3984375" bestFit="1" customWidth="1"/>
    <col min="5" max="5" width="17.73046875" bestFit="1" customWidth="1"/>
  </cols>
  <sheetData>
    <row r="1" spans="1:5" ht="18" x14ac:dyDescent="0.55000000000000004">
      <c r="A1" s="43" t="s">
        <v>45</v>
      </c>
      <c r="B1" s="43"/>
      <c r="C1" s="43"/>
    </row>
    <row r="2" spans="1:5" x14ac:dyDescent="0.45">
      <c r="C2" s="13" t="s">
        <v>36</v>
      </c>
      <c r="D2" s="13" t="s">
        <v>37</v>
      </c>
    </row>
    <row r="3" spans="1:5" ht="15" x14ac:dyDescent="0.45">
      <c r="A3" s="27" t="s">
        <v>29</v>
      </c>
      <c r="B3" s="27" t="s">
        <v>41</v>
      </c>
      <c r="C3" s="27" t="s">
        <v>40</v>
      </c>
      <c r="D3" s="27" t="s">
        <v>40</v>
      </c>
      <c r="E3" s="42" t="s">
        <v>48</v>
      </c>
    </row>
    <row r="4" spans="1:5" ht="15.75" x14ac:dyDescent="0.5">
      <c r="A4" s="28" t="s">
        <v>22</v>
      </c>
      <c r="B4" s="29"/>
      <c r="C4" s="30">
        <v>33480</v>
      </c>
      <c r="D4" s="40"/>
    </row>
    <row r="5" spans="1:5" ht="15.75" x14ac:dyDescent="0.5">
      <c r="A5" s="32" t="s">
        <v>63</v>
      </c>
      <c r="B5" s="33" t="s">
        <v>23</v>
      </c>
      <c r="C5" s="34">
        <v>10000</v>
      </c>
      <c r="D5" s="31"/>
    </row>
    <row r="6" spans="1:5" ht="15.75" x14ac:dyDescent="0.5">
      <c r="A6" s="32" t="s">
        <v>24</v>
      </c>
      <c r="B6" s="33" t="s">
        <v>25</v>
      </c>
      <c r="C6" s="34">
        <v>850</v>
      </c>
      <c r="D6" s="35"/>
    </row>
    <row r="7" spans="1:5" ht="15.75" x14ac:dyDescent="0.5">
      <c r="A7" s="32" t="s">
        <v>26</v>
      </c>
      <c r="B7" s="33">
        <v>675</v>
      </c>
      <c r="C7" s="34"/>
      <c r="D7" s="36"/>
    </row>
    <row r="8" spans="1:5" ht="15.75" x14ac:dyDescent="0.5">
      <c r="A8" s="32" t="s">
        <v>62</v>
      </c>
      <c r="B8" s="33">
        <v>775</v>
      </c>
      <c r="C8" s="34">
        <v>4800</v>
      </c>
      <c r="D8" s="35"/>
    </row>
    <row r="9" spans="1:5" ht="30" x14ac:dyDescent="0.5">
      <c r="A9" s="32" t="s">
        <v>27</v>
      </c>
      <c r="B9" s="33">
        <v>777</v>
      </c>
      <c r="C9" s="34"/>
      <c r="D9" s="36"/>
    </row>
    <row r="10" spans="1:5" ht="15" x14ac:dyDescent="0.45">
      <c r="A10" s="37" t="s">
        <v>28</v>
      </c>
      <c r="B10" s="38"/>
      <c r="C10" s="39">
        <f>C4+C5-C6-C8</f>
        <v>37830</v>
      </c>
      <c r="D10" s="39"/>
      <c r="E10" t="s">
        <v>47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source mission 3</vt:lpstr>
      <vt:lpstr>CAF mission 3</vt:lpstr>
    </vt:vector>
  </TitlesOfParts>
  <Company>cterrier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</dc:creator>
  <cp:lastModifiedBy>Claude Terrier</cp:lastModifiedBy>
  <cp:lastPrinted>2010-09-27T21:21:38Z</cp:lastPrinted>
  <dcterms:created xsi:type="dcterms:W3CDTF">2010-09-24T21:13:59Z</dcterms:created>
  <dcterms:modified xsi:type="dcterms:W3CDTF">2024-04-22T07:33:58Z</dcterms:modified>
</cp:coreProperties>
</file>