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2-gestion-risque\c06-gestion-risque-client\"/>
    </mc:Choice>
  </mc:AlternateContent>
  <xr:revisionPtr revIDLastSave="0" documentId="13_ncr:1_{AAE5B296-D133-4AE3-B58E-56B32F6A59AE}" xr6:coauthVersionLast="47" xr6:coauthVersionMax="47" xr10:uidLastSave="{00000000-0000-0000-0000-000000000000}"/>
  <bookViews>
    <workbookView xWindow="-98" yWindow="-98" windowWidth="28996" windowHeight="15796" tabRatio="405" xr2:uid="{00000000-000D-0000-FFFF-FFFF00000000}"/>
  </bookViews>
  <sheets>
    <sheet name="mission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C35" i="2"/>
  <c r="B35" i="2"/>
  <c r="B36" i="2" l="1"/>
  <c r="B37" i="2" s="1"/>
  <c r="C36" i="2"/>
  <c r="C37" i="2" s="1"/>
  <c r="L30" i="2" l="1"/>
  <c r="F18" i="2" l="1"/>
  <c r="E18" i="2"/>
  <c r="C18" i="2"/>
  <c r="B18" i="2"/>
  <c r="F16" i="2"/>
  <c r="E16" i="2"/>
  <c r="C16" i="2"/>
  <c r="B16" i="2"/>
  <c r="F8" i="2"/>
  <c r="E8" i="2"/>
  <c r="C8" i="2"/>
  <c r="B8" i="2"/>
  <c r="B19" i="2" l="1"/>
  <c r="C19" i="2"/>
  <c r="F19" i="2"/>
  <c r="E19" i="2"/>
</calcChain>
</file>

<file path=xl/sharedStrings.xml><?xml version="1.0" encoding="utf-8"?>
<sst xmlns="http://schemas.openxmlformats.org/spreadsheetml/2006/main" count="167" uniqueCount="118">
  <si>
    <t>Disponibilités</t>
  </si>
  <si>
    <t>Dettes fiscales et sociales</t>
  </si>
  <si>
    <t>Dettes financières</t>
  </si>
  <si>
    <t>Dettes diverses</t>
  </si>
  <si>
    <t>Bilan fonctionnel</t>
  </si>
  <si>
    <t>Trésorerie</t>
  </si>
  <si>
    <t>N</t>
  </si>
  <si>
    <t>N-1</t>
  </si>
  <si>
    <t>Totaux</t>
  </si>
  <si>
    <t>Crédit frs</t>
  </si>
  <si>
    <t xml:space="preserve">Actif circulant </t>
  </si>
  <si>
    <t xml:space="preserve">Passif circulant </t>
  </si>
  <si>
    <t>FRNG</t>
  </si>
  <si>
    <t>BFR total</t>
  </si>
  <si>
    <t>Actif durable</t>
  </si>
  <si>
    <t>Ecart</t>
  </si>
  <si>
    <t>Achats HT</t>
  </si>
  <si>
    <t>Achats TTC</t>
  </si>
  <si>
    <t>Ventes TTC</t>
  </si>
  <si>
    <t>Ratios</t>
  </si>
  <si>
    <t>Durée stockage</t>
  </si>
  <si>
    <t>Crédit client</t>
  </si>
  <si>
    <t xml:space="preserve">Stocks </t>
  </si>
  <si>
    <t>N-2</t>
  </si>
  <si>
    <t>Variation stock</t>
  </si>
  <si>
    <t xml:space="preserve">Créances clients TTC </t>
  </si>
  <si>
    <t>Comptes</t>
  </si>
  <si>
    <t>Couverture  immo.</t>
  </si>
  <si>
    <t>Couverture K investis</t>
  </si>
  <si>
    <t>Taux endettement</t>
  </si>
  <si>
    <t>Capitaux propores</t>
  </si>
  <si>
    <t>Amortissement</t>
  </si>
  <si>
    <t>Bilan</t>
  </si>
  <si>
    <t xml:space="preserve">Capitaux propres </t>
  </si>
  <si>
    <t xml:space="preserve">Dettes fournisseurs </t>
  </si>
  <si>
    <t>Créances clients</t>
  </si>
  <si>
    <t xml:space="preserve">Totaux </t>
  </si>
  <si>
    <t xml:space="preserve">Immobilisations </t>
  </si>
  <si>
    <t xml:space="preserve">  </t>
  </si>
  <si>
    <t xml:space="preserve">Capitaux </t>
  </si>
  <si>
    <t xml:space="preserve">Dettes financières  </t>
  </si>
  <si>
    <t xml:space="preserve">Exploitation </t>
  </si>
  <si>
    <t xml:space="preserve">Hors exploitation </t>
  </si>
  <si>
    <t>Créances diverses</t>
  </si>
  <si>
    <t>VMP</t>
  </si>
  <si>
    <t>Dettes sur immobilisations</t>
  </si>
  <si>
    <t>Ressources durables</t>
  </si>
  <si>
    <t>Emplois durables</t>
  </si>
  <si>
    <t xml:space="preserve"> Immo. incorporelles</t>
  </si>
  <si>
    <t xml:space="preserve"> Immo. corporelles</t>
  </si>
  <si>
    <t xml:space="preserve"> Immo. financières</t>
  </si>
  <si>
    <t>Emprunts à long terme</t>
  </si>
  <si>
    <t>Ch. constatées d’avance</t>
  </si>
  <si>
    <t>Prod. constatés d’avance</t>
  </si>
  <si>
    <t>Trésorerie Actif</t>
  </si>
  <si>
    <t>Trésorerie passif</t>
  </si>
  <si>
    <t>Découvert</t>
  </si>
  <si>
    <t xml:space="preserve">Amortis. dépréciations actif </t>
  </si>
  <si>
    <t>Créances frs TTC</t>
  </si>
  <si>
    <t>Critères d’évaluation</t>
  </si>
  <si>
    <t>Barème</t>
  </si>
  <si>
    <t>Résultat</t>
  </si>
  <si>
    <t>Note</t>
  </si>
  <si>
    <t>Positif = 2</t>
  </si>
  <si>
    <t>Négatif = 0</t>
  </si>
  <si>
    <t>FR &gt; BFR = 2</t>
  </si>
  <si>
    <t>FR &lt; BFR = 0</t>
  </si>
  <si>
    <t>Positive = 5</t>
  </si>
  <si>
    <t>Négative = 0</t>
  </si>
  <si>
    <t xml:space="preserve">&gt; à 100 % = 2 </t>
  </si>
  <si>
    <t>&lt; à 100 % = 0</t>
  </si>
  <si>
    <t>&gt; à 100 % = 3</t>
  </si>
  <si>
    <t>&lt; à 100 % = 3</t>
  </si>
  <si>
    <t>&gt; à 100 % = 0</t>
  </si>
  <si>
    <t>Evolution du CA</t>
  </si>
  <si>
    <t>Positif = 5</t>
  </si>
  <si>
    <t>Rentabilité 1 (Résultat / CA)</t>
  </si>
  <si>
    <t>&gt; 10 % = 5</t>
  </si>
  <si>
    <t>&lt; 10 % = 0</t>
  </si>
  <si>
    <t>Rentabilité 2 (Résultat / cap. propres)</t>
  </si>
  <si>
    <t>&lt; 5 % = 0</t>
  </si>
  <si>
    <t xml:space="preserve">Note </t>
  </si>
  <si>
    <t>Compte de résultat</t>
  </si>
  <si>
    <t>Compte</t>
  </si>
  <si>
    <t>Var Stock marchandises</t>
  </si>
  <si>
    <t>Ventes de marchandises</t>
  </si>
  <si>
    <t>Essences Energie</t>
  </si>
  <si>
    <t>Produits de participation</t>
  </si>
  <si>
    <t>Achat marchandises</t>
  </si>
  <si>
    <t>Reprise sur amortissement</t>
  </si>
  <si>
    <t>Locations</t>
  </si>
  <si>
    <t>Produit cession éléments actif</t>
  </si>
  <si>
    <t>Frais de transport</t>
  </si>
  <si>
    <t>Téléphone</t>
  </si>
  <si>
    <t xml:space="preserve">Impots et taxes </t>
  </si>
  <si>
    <t>Salaires</t>
  </si>
  <si>
    <t>Intérêts bancaires</t>
  </si>
  <si>
    <t>Charges exceptionnelles</t>
  </si>
  <si>
    <t xml:space="preserve">Dot amortissement </t>
  </si>
  <si>
    <t>Total</t>
  </si>
  <si>
    <t>Bénéfice</t>
  </si>
  <si>
    <t>&lt; à 30 jours = 2</t>
  </si>
  <si>
    <t>&lt; à 30 jours = 3</t>
  </si>
  <si>
    <t>&gt; à 30 jours = 0</t>
  </si>
  <si>
    <t>clt &gt; frs = 0</t>
  </si>
  <si>
    <t>&lt; à 30 jours = 0</t>
  </si>
  <si>
    <t>&gt; à 30 jours = 3</t>
  </si>
  <si>
    <t>&gt; 5 % = 2</t>
  </si>
  <si>
    <t>Niveau de risque : &lt; 20 = fort ; entre 20 et 40 = Moyen ; &gt; 40 = fort</t>
  </si>
  <si>
    <t>Moyen</t>
  </si>
  <si>
    <t>clt &lt; frs = 5</t>
  </si>
  <si>
    <t>Val. Éléments actif cédé</t>
  </si>
  <si>
    <t>Crédit fournisseur</t>
  </si>
  <si>
    <t>Couverture capitaux investis</t>
  </si>
  <si>
    <t>Couverture immobilisations</t>
  </si>
  <si>
    <t>Crédit client / crédit fournisseur</t>
  </si>
  <si>
    <t>Actif</t>
  </si>
  <si>
    <t>Passif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</si>
</sst>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65" fontId="2" fillId="0" borderId="1" xfId="1" applyNumberFormat="1" applyFont="1" applyBorder="1"/>
    <xf numFmtId="165" fontId="2" fillId="0" borderId="1" xfId="0" applyNumberFormat="1" applyFont="1" applyBorder="1"/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65" fontId="7" fillId="0" borderId="0" xfId="1" applyNumberFormat="1" applyFont="1" applyBorder="1" applyAlignment="1">
      <alignment horizontal="right"/>
    </xf>
    <xf numFmtId="165" fontId="7" fillId="0" borderId="0" xfId="1" applyNumberFormat="1" applyFont="1" applyBorder="1"/>
    <xf numFmtId="164" fontId="4" fillId="0" borderId="1" xfId="2" applyFont="1" applyBorder="1" applyAlignment="1">
      <alignment horizontal="right" vertical="center" wrapText="1"/>
    </xf>
    <xf numFmtId="164" fontId="2" fillId="0" borderId="1" xfId="0" applyNumberFormat="1" applyFont="1" applyBorder="1"/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165" fontId="0" fillId="0" borderId="1" xfId="0" applyNumberForma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justify" vertical="center" wrapText="1"/>
    </xf>
    <xf numFmtId="164" fontId="10" fillId="0" borderId="1" xfId="0" applyNumberFormat="1" applyFont="1" applyBorder="1" applyAlignment="1">
      <alignment horizontal="justify" vertical="center" wrapText="1"/>
    </xf>
    <xf numFmtId="10" fontId="10" fillId="0" borderId="1" xfId="3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6" fillId="3" borderId="1" xfId="0" applyFont="1" applyFill="1" applyBorder="1" applyAlignment="1">
      <alignment horizontal="right"/>
    </xf>
    <xf numFmtId="6" fontId="6" fillId="3" borderId="1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right" vertical="center" wrapText="1"/>
    </xf>
    <xf numFmtId="165" fontId="15" fillId="3" borderId="1" xfId="1" applyNumberFormat="1" applyFont="1" applyFill="1" applyBorder="1" applyAlignment="1">
      <alignment horizontal="right" vertical="center" wrapText="1"/>
    </xf>
    <xf numFmtId="6" fontId="15" fillId="3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6" fontId="15" fillId="0" borderId="1" xfId="0" applyNumberFormat="1" applyFont="1" applyBorder="1" applyAlignment="1">
      <alignment horizontal="right"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0" fontId="11" fillId="0" borderId="0" xfId="0" applyFont="1" applyFill="1"/>
    <xf numFmtId="0" fontId="11" fillId="2" borderId="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6" fontId="5" fillId="0" borderId="1" xfId="0" applyNumberFormat="1" applyFont="1" applyBorder="1"/>
    <xf numFmtId="0" fontId="5" fillId="0" borderId="2" xfId="0" applyFont="1" applyBorder="1"/>
    <xf numFmtId="6" fontId="5" fillId="0" borderId="2" xfId="0" applyNumberFormat="1" applyFont="1" applyBorder="1"/>
    <xf numFmtId="0" fontId="10" fillId="0" borderId="0" xfId="0" applyFont="1"/>
    <xf numFmtId="0" fontId="6" fillId="4" borderId="1" xfId="0" applyFont="1" applyFill="1" applyBorder="1"/>
    <xf numFmtId="6" fontId="6" fillId="4" borderId="1" xfId="0" applyNumberFormat="1" applyFont="1" applyFill="1" applyBorder="1"/>
  </cellXfs>
  <cellStyles count="4">
    <cellStyle name="Milliers" xfId="2" builtinId="3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zoomScale="115" zoomScaleNormal="115" workbookViewId="0">
      <selection activeCell="I9" sqref="I9"/>
    </sheetView>
  </sheetViews>
  <sheetFormatPr baseColWidth="10" defaultRowHeight="14.25" x14ac:dyDescent="0.45"/>
  <cols>
    <col min="1" max="1" width="20.59765625" style="72" bestFit="1" customWidth="1"/>
    <col min="2" max="3" width="10.33203125" style="72" bestFit="1" customWidth="1"/>
    <col min="4" max="4" width="25" style="72" bestFit="1" customWidth="1"/>
    <col min="5" max="6" width="10.33203125" style="72" bestFit="1" customWidth="1"/>
    <col min="7" max="7" width="3" customWidth="1"/>
    <col min="8" max="8" width="31.33203125" bestFit="1" customWidth="1"/>
    <col min="9" max="10" width="12" bestFit="1" customWidth="1"/>
    <col min="11" max="11" width="12.9296875" bestFit="1" customWidth="1"/>
    <col min="12" max="13" width="10.265625" bestFit="1" customWidth="1"/>
    <col min="14" max="14" width="21.53125" bestFit="1" customWidth="1"/>
    <col min="15" max="16" width="12.19921875" bestFit="1" customWidth="1"/>
    <col min="17" max="17" width="8.46484375" bestFit="1" customWidth="1"/>
    <col min="18" max="18" width="21.53125" bestFit="1" customWidth="1"/>
    <col min="19" max="19" width="8.59765625" bestFit="1" customWidth="1"/>
    <col min="20" max="20" width="9" bestFit="1" customWidth="1"/>
  </cols>
  <sheetData>
    <row r="1" spans="1:20" ht="15" x14ac:dyDescent="0.45">
      <c r="A1" s="48" t="s">
        <v>32</v>
      </c>
      <c r="B1" s="49"/>
      <c r="C1" s="49"/>
      <c r="D1" s="49"/>
      <c r="E1" s="49"/>
      <c r="F1" s="50"/>
      <c r="H1" s="47" t="s">
        <v>4</v>
      </c>
      <c r="I1" s="47"/>
      <c r="J1" s="47"/>
      <c r="K1" s="47"/>
      <c r="L1" s="47"/>
      <c r="M1" s="47"/>
    </row>
    <row r="2" spans="1:20" x14ac:dyDescent="0.45">
      <c r="A2" s="51" t="s">
        <v>116</v>
      </c>
      <c r="B2" s="51" t="s">
        <v>6</v>
      </c>
      <c r="C2" s="51" t="s">
        <v>7</v>
      </c>
      <c r="D2" s="51" t="s">
        <v>11</v>
      </c>
      <c r="E2" s="51" t="s">
        <v>6</v>
      </c>
      <c r="F2" s="51" t="s">
        <v>7</v>
      </c>
      <c r="H2" s="20" t="s">
        <v>116</v>
      </c>
      <c r="I2" s="20" t="s">
        <v>6</v>
      </c>
      <c r="J2" s="20" t="s">
        <v>7</v>
      </c>
      <c r="K2" s="20" t="s">
        <v>117</v>
      </c>
      <c r="L2" s="20" t="s">
        <v>6</v>
      </c>
      <c r="M2" s="20" t="s">
        <v>7</v>
      </c>
    </row>
    <row r="3" spans="1:20" x14ac:dyDescent="0.45">
      <c r="A3" s="52" t="s">
        <v>37</v>
      </c>
      <c r="B3" s="52" t="s">
        <v>38</v>
      </c>
      <c r="C3" s="23" t="s">
        <v>38</v>
      </c>
      <c r="D3" s="52" t="s">
        <v>39</v>
      </c>
      <c r="E3" s="52" t="s">
        <v>38</v>
      </c>
      <c r="F3" s="23" t="s">
        <v>38</v>
      </c>
      <c r="H3" s="27" t="s">
        <v>14</v>
      </c>
      <c r="I3" s="21"/>
      <c r="J3" s="21"/>
      <c r="K3" s="27"/>
      <c r="L3" s="21"/>
      <c r="M3" s="21"/>
    </row>
    <row r="4" spans="1:20" ht="17.25" customHeight="1" x14ac:dyDescent="0.45">
      <c r="A4" s="23" t="s">
        <v>48</v>
      </c>
      <c r="B4" s="53">
        <v>15370</v>
      </c>
      <c r="C4" s="53">
        <v>23530</v>
      </c>
      <c r="D4" s="23" t="s">
        <v>33</v>
      </c>
      <c r="E4" s="53">
        <v>195310</v>
      </c>
      <c r="F4" s="53">
        <v>172000</v>
      </c>
      <c r="H4" s="27" t="s">
        <v>10</v>
      </c>
      <c r="I4" s="21"/>
      <c r="J4" s="21"/>
      <c r="K4" s="27"/>
      <c r="L4" s="21"/>
      <c r="M4" s="21"/>
    </row>
    <row r="5" spans="1:20" ht="25.5" x14ac:dyDescent="0.45">
      <c r="A5" s="23" t="s">
        <v>49</v>
      </c>
      <c r="B5" s="53">
        <v>262650</v>
      </c>
      <c r="C5" s="53">
        <v>210380</v>
      </c>
      <c r="D5" s="23" t="s">
        <v>57</v>
      </c>
      <c r="E5" s="53">
        <v>46890</v>
      </c>
      <c r="F5" s="53">
        <v>42650</v>
      </c>
      <c r="H5" s="27" t="s">
        <v>5</v>
      </c>
      <c r="I5" s="26"/>
      <c r="J5" s="26"/>
      <c r="K5" s="7"/>
      <c r="L5" s="26"/>
      <c r="M5" s="26"/>
    </row>
    <row r="6" spans="1:20" x14ac:dyDescent="0.45">
      <c r="A6" s="23" t="s">
        <v>50</v>
      </c>
      <c r="B6" s="53">
        <v>22310</v>
      </c>
      <c r="C6" s="53">
        <v>18560</v>
      </c>
      <c r="D6" s="52" t="s">
        <v>40</v>
      </c>
      <c r="E6" s="54" t="s">
        <v>38</v>
      </c>
      <c r="F6" s="54" t="s">
        <v>38</v>
      </c>
      <c r="H6" s="25" t="s">
        <v>8</v>
      </c>
      <c r="I6" s="24"/>
      <c r="J6" s="24"/>
      <c r="K6" s="25"/>
      <c r="L6" s="24"/>
      <c r="M6" s="24"/>
    </row>
    <row r="7" spans="1:20" x14ac:dyDescent="0.45">
      <c r="A7" s="55"/>
      <c r="B7" s="54" t="s">
        <v>38</v>
      </c>
      <c r="C7" s="54" t="s">
        <v>38</v>
      </c>
      <c r="D7" s="23" t="s">
        <v>51</v>
      </c>
      <c r="E7" s="53">
        <v>22300</v>
      </c>
      <c r="F7" s="53">
        <v>25400</v>
      </c>
      <c r="H7" s="10"/>
      <c r="I7" s="11"/>
      <c r="J7" s="11"/>
      <c r="K7" s="6"/>
      <c r="L7" s="12"/>
      <c r="M7" s="12"/>
    </row>
    <row r="8" spans="1:20" s="22" customFormat="1" x14ac:dyDescent="0.45">
      <c r="A8" s="56" t="s">
        <v>47</v>
      </c>
      <c r="B8" s="57">
        <f>SUM(B4:B7)</f>
        <v>300330</v>
      </c>
      <c r="C8" s="57">
        <f>SUM(C4:C7)</f>
        <v>252470</v>
      </c>
      <c r="D8" s="56" t="s">
        <v>46</v>
      </c>
      <c r="E8" s="57">
        <f>SUM(E4:E7)</f>
        <v>264500</v>
      </c>
      <c r="F8" s="57">
        <f>SUM(F4:F7)</f>
        <v>240050</v>
      </c>
      <c r="H8"/>
      <c r="I8" s="8" t="s">
        <v>6</v>
      </c>
      <c r="J8" s="8" t="s">
        <v>7</v>
      </c>
      <c r="K8" s="8" t="s">
        <v>15</v>
      </c>
      <c r="L8"/>
      <c r="M8"/>
    </row>
    <row r="9" spans="1:20" x14ac:dyDescent="0.45">
      <c r="A9" s="52" t="s">
        <v>41</v>
      </c>
      <c r="B9" s="55"/>
      <c r="C9" s="55"/>
      <c r="D9" s="52" t="s">
        <v>41</v>
      </c>
      <c r="E9" s="54" t="s">
        <v>38</v>
      </c>
      <c r="F9" s="54" t="s">
        <v>38</v>
      </c>
      <c r="H9" s="5" t="s">
        <v>12</v>
      </c>
      <c r="I9" s="3"/>
      <c r="J9" s="3"/>
      <c r="K9" s="19"/>
      <c r="N9" s="2" t="s">
        <v>26</v>
      </c>
      <c r="O9" s="2" t="s">
        <v>6</v>
      </c>
      <c r="P9" s="2" t="s">
        <v>7</v>
      </c>
      <c r="Q9" s="17" t="s">
        <v>23</v>
      </c>
      <c r="R9" s="2" t="s">
        <v>19</v>
      </c>
      <c r="S9" s="2" t="s">
        <v>6</v>
      </c>
      <c r="T9" s="2" t="s">
        <v>7</v>
      </c>
    </row>
    <row r="10" spans="1:20" x14ac:dyDescent="0.45">
      <c r="A10" s="23" t="s">
        <v>22</v>
      </c>
      <c r="B10" s="53">
        <v>26870</v>
      </c>
      <c r="C10" s="53">
        <v>32890</v>
      </c>
      <c r="D10" s="23" t="s">
        <v>34</v>
      </c>
      <c r="E10" s="53">
        <v>79800</v>
      </c>
      <c r="F10" s="53">
        <v>90840</v>
      </c>
      <c r="H10" s="6" t="s">
        <v>13</v>
      </c>
      <c r="I10" s="3"/>
      <c r="J10" s="3"/>
      <c r="K10" s="19"/>
      <c r="N10" s="9" t="s">
        <v>30</v>
      </c>
      <c r="O10" s="16"/>
      <c r="P10" s="16"/>
      <c r="Q10" s="18"/>
      <c r="R10" s="9" t="s">
        <v>27</v>
      </c>
      <c r="S10" s="13"/>
      <c r="T10" s="13"/>
    </row>
    <row r="11" spans="1:20" x14ac:dyDescent="0.45">
      <c r="A11" s="23" t="s">
        <v>35</v>
      </c>
      <c r="B11" s="53">
        <v>68210</v>
      </c>
      <c r="C11" s="53">
        <v>70520</v>
      </c>
      <c r="D11" s="23" t="s">
        <v>1</v>
      </c>
      <c r="E11" s="53">
        <v>28800</v>
      </c>
      <c r="F11" s="53">
        <v>30400</v>
      </c>
      <c r="H11" s="5" t="s">
        <v>5</v>
      </c>
      <c r="I11" s="4"/>
      <c r="J11" s="4"/>
      <c r="K11" s="19"/>
      <c r="N11" s="9" t="s">
        <v>31</v>
      </c>
      <c r="O11" s="16"/>
      <c r="P11" s="16"/>
      <c r="Q11" s="18"/>
      <c r="R11" s="9" t="s">
        <v>28</v>
      </c>
      <c r="S11" s="15"/>
      <c r="T11" s="15"/>
    </row>
    <row r="12" spans="1:20" x14ac:dyDescent="0.45">
      <c r="A12" s="52" t="s">
        <v>42</v>
      </c>
      <c r="B12" s="54" t="s">
        <v>38</v>
      </c>
      <c r="C12" s="54" t="s">
        <v>38</v>
      </c>
      <c r="D12" s="52" t="s">
        <v>42</v>
      </c>
      <c r="E12" s="54" t="s">
        <v>38</v>
      </c>
      <c r="F12" s="54" t="s">
        <v>38</v>
      </c>
      <c r="N12" s="9" t="s">
        <v>2</v>
      </c>
      <c r="O12" s="16"/>
      <c r="P12" s="16"/>
      <c r="Q12" s="18"/>
      <c r="R12" s="9" t="s">
        <v>29</v>
      </c>
      <c r="S12" s="15"/>
      <c r="T12" s="15"/>
    </row>
    <row r="13" spans="1:20" x14ac:dyDescent="0.45">
      <c r="A13" s="23" t="s">
        <v>43</v>
      </c>
      <c r="B13" s="53">
        <v>9870</v>
      </c>
      <c r="C13" s="53">
        <v>8210</v>
      </c>
      <c r="D13" s="23" t="s">
        <v>3</v>
      </c>
      <c r="E13" s="53">
        <v>14600</v>
      </c>
      <c r="F13" s="53">
        <v>29900</v>
      </c>
      <c r="N13" s="9" t="s">
        <v>22</v>
      </c>
      <c r="O13" s="16"/>
      <c r="P13" s="16"/>
      <c r="Q13" s="16">
        <v>9600</v>
      </c>
      <c r="R13" s="1"/>
      <c r="S13" s="1"/>
      <c r="T13" s="1"/>
    </row>
    <row r="14" spans="1:20" x14ac:dyDescent="0.45">
      <c r="A14" s="23" t="s">
        <v>44</v>
      </c>
      <c r="B14" s="53">
        <v>6200</v>
      </c>
      <c r="C14" s="53">
        <v>12500</v>
      </c>
      <c r="D14" s="23" t="s">
        <v>45</v>
      </c>
      <c r="E14" s="53">
        <v>28540</v>
      </c>
      <c r="F14" s="53">
        <v>12960</v>
      </c>
      <c r="N14" s="9" t="s">
        <v>24</v>
      </c>
      <c r="O14" s="16"/>
      <c r="P14" s="16"/>
      <c r="Q14" s="1"/>
      <c r="R14" s="1"/>
      <c r="S14" s="1"/>
      <c r="T14" s="1"/>
    </row>
    <row r="15" spans="1:20" ht="17.649999999999999" customHeight="1" x14ac:dyDescent="0.45">
      <c r="A15" s="23" t="s">
        <v>52</v>
      </c>
      <c r="B15" s="53">
        <v>2560</v>
      </c>
      <c r="C15" s="53">
        <v>4210</v>
      </c>
      <c r="D15" s="23" t="s">
        <v>53</v>
      </c>
      <c r="E15" s="53">
        <v>2300</v>
      </c>
      <c r="F15" s="53">
        <v>2150</v>
      </c>
      <c r="N15" s="9" t="s">
        <v>16</v>
      </c>
      <c r="O15" s="16"/>
      <c r="P15" s="16"/>
      <c r="Q15" s="1"/>
      <c r="R15" s="9" t="s">
        <v>20</v>
      </c>
      <c r="S15" s="13"/>
      <c r="T15" s="13"/>
    </row>
    <row r="16" spans="1:20" x14ac:dyDescent="0.45">
      <c r="A16" s="58" t="s">
        <v>10</v>
      </c>
      <c r="B16" s="59">
        <f>SUM(B9:B15)</f>
        <v>113710</v>
      </c>
      <c r="C16" s="59">
        <f>SUM(C9:C15)</f>
        <v>128330</v>
      </c>
      <c r="D16" s="58" t="s">
        <v>11</v>
      </c>
      <c r="E16" s="59">
        <f>SUM(E9:E15)</f>
        <v>154040</v>
      </c>
      <c r="F16" s="59">
        <f>SUM(F9:F15)</f>
        <v>166250</v>
      </c>
      <c r="H16" s="30" t="s">
        <v>59</v>
      </c>
      <c r="I16" s="35" t="s">
        <v>60</v>
      </c>
      <c r="J16" s="36"/>
      <c r="K16" s="30" t="s">
        <v>61</v>
      </c>
      <c r="L16" s="30" t="s">
        <v>62</v>
      </c>
      <c r="N16" s="9" t="s">
        <v>17</v>
      </c>
      <c r="O16" s="16"/>
      <c r="P16" s="16"/>
      <c r="Q16" s="1"/>
      <c r="R16" s="1"/>
      <c r="S16" s="14"/>
      <c r="T16" s="14"/>
    </row>
    <row r="17" spans="1:20" x14ac:dyDescent="0.45">
      <c r="A17" s="23" t="s">
        <v>0</v>
      </c>
      <c r="B17" s="53">
        <v>4500</v>
      </c>
      <c r="C17" s="53">
        <v>25500</v>
      </c>
      <c r="D17" s="23" t="s">
        <v>56</v>
      </c>
      <c r="E17" s="54">
        <v>0</v>
      </c>
      <c r="F17" s="54">
        <v>0</v>
      </c>
      <c r="H17" s="23" t="s">
        <v>12</v>
      </c>
      <c r="I17" s="31" t="s">
        <v>63</v>
      </c>
      <c r="J17" s="31" t="s">
        <v>64</v>
      </c>
      <c r="K17" s="37"/>
      <c r="L17" s="32"/>
      <c r="N17" s="28" t="s">
        <v>58</v>
      </c>
      <c r="O17" s="16"/>
      <c r="P17" s="16"/>
      <c r="Q17" s="1"/>
      <c r="R17" s="9" t="s">
        <v>9</v>
      </c>
      <c r="S17" s="13"/>
      <c r="T17" s="13"/>
    </row>
    <row r="18" spans="1:20" x14ac:dyDescent="0.45">
      <c r="A18" s="58" t="s">
        <v>54</v>
      </c>
      <c r="B18" s="60">
        <f>B17</f>
        <v>4500</v>
      </c>
      <c r="C18" s="60">
        <f>C17</f>
        <v>25500</v>
      </c>
      <c r="D18" s="58" t="s">
        <v>55</v>
      </c>
      <c r="E18" s="58">
        <f>E17</f>
        <v>0</v>
      </c>
      <c r="F18" s="58">
        <f>F17</f>
        <v>0</v>
      </c>
      <c r="H18" s="23" t="s">
        <v>13</v>
      </c>
      <c r="I18" s="31" t="s">
        <v>65</v>
      </c>
      <c r="J18" s="31" t="s">
        <v>66</v>
      </c>
      <c r="K18" s="37"/>
      <c r="L18" s="32"/>
      <c r="N18" s="9" t="s">
        <v>25</v>
      </c>
      <c r="O18" s="16"/>
      <c r="P18" s="16"/>
      <c r="Q18" s="1"/>
      <c r="R18" s="1"/>
      <c r="S18" s="14"/>
      <c r="T18" s="14"/>
    </row>
    <row r="19" spans="1:20" x14ac:dyDescent="0.45">
      <c r="A19" s="61" t="s">
        <v>36</v>
      </c>
      <c r="B19" s="62">
        <f>B17+B16+B8</f>
        <v>418540</v>
      </c>
      <c r="C19" s="62">
        <f>C17+C16+C8</f>
        <v>406300</v>
      </c>
      <c r="D19" s="61" t="s">
        <v>36</v>
      </c>
      <c r="E19" s="63">
        <f>E17+E16+E8</f>
        <v>418540</v>
      </c>
      <c r="F19" s="63">
        <f>F17+F16+F8</f>
        <v>406300</v>
      </c>
      <c r="H19" s="23" t="s">
        <v>5</v>
      </c>
      <c r="I19" s="31" t="s">
        <v>67</v>
      </c>
      <c r="J19" s="31" t="s">
        <v>68</v>
      </c>
      <c r="K19" s="37"/>
      <c r="L19" s="32"/>
      <c r="N19" s="9" t="s">
        <v>18</v>
      </c>
      <c r="O19" s="16"/>
      <c r="P19" s="16"/>
      <c r="Q19" s="1"/>
      <c r="R19" s="9" t="s">
        <v>21</v>
      </c>
      <c r="S19" s="15"/>
      <c r="T19" s="15"/>
    </row>
    <row r="20" spans="1:20" x14ac:dyDescent="0.45">
      <c r="A20" s="64"/>
      <c r="B20" s="64"/>
      <c r="C20" s="64"/>
      <c r="D20" s="64"/>
      <c r="E20" s="64"/>
      <c r="F20" s="64"/>
      <c r="H20" s="23" t="s">
        <v>114</v>
      </c>
      <c r="I20" s="31" t="s">
        <v>69</v>
      </c>
      <c r="J20" s="31" t="s">
        <v>70</v>
      </c>
      <c r="K20" s="39"/>
      <c r="L20" s="32"/>
    </row>
    <row r="21" spans="1:20" x14ac:dyDescent="0.45">
      <c r="A21" s="65" t="s">
        <v>82</v>
      </c>
      <c r="B21" s="66"/>
      <c r="C21" s="66"/>
      <c r="D21" s="66"/>
      <c r="E21" s="66"/>
      <c r="F21" s="67"/>
      <c r="H21" s="23" t="s">
        <v>113</v>
      </c>
      <c r="I21" s="31" t="s">
        <v>71</v>
      </c>
      <c r="J21" s="31" t="s">
        <v>70</v>
      </c>
      <c r="K21" s="39"/>
      <c r="L21" s="32"/>
    </row>
    <row r="22" spans="1:20" x14ac:dyDescent="0.45">
      <c r="A22" s="68" t="s">
        <v>26</v>
      </c>
      <c r="B22" s="68" t="s">
        <v>6</v>
      </c>
      <c r="C22" s="68" t="s">
        <v>7</v>
      </c>
      <c r="D22" s="68" t="s">
        <v>83</v>
      </c>
      <c r="E22" s="68" t="s">
        <v>6</v>
      </c>
      <c r="F22" s="68" t="s">
        <v>7</v>
      </c>
      <c r="H22" s="23" t="s">
        <v>29</v>
      </c>
      <c r="I22" s="31" t="s">
        <v>72</v>
      </c>
      <c r="J22" s="31" t="s">
        <v>73</v>
      </c>
      <c r="K22" s="39"/>
      <c r="L22" s="32"/>
    </row>
    <row r="23" spans="1:20" ht="15" customHeight="1" x14ac:dyDescent="0.45">
      <c r="A23" s="55" t="s">
        <v>84</v>
      </c>
      <c r="B23" s="69">
        <v>8700</v>
      </c>
      <c r="C23" s="69">
        <v>18600</v>
      </c>
      <c r="D23" s="55" t="s">
        <v>85</v>
      </c>
      <c r="E23" s="69">
        <v>2450230</v>
      </c>
      <c r="F23" s="69">
        <v>2253000</v>
      </c>
      <c r="H23" s="23" t="s">
        <v>20</v>
      </c>
      <c r="I23" s="31" t="s">
        <v>101</v>
      </c>
      <c r="J23" s="31" t="s">
        <v>103</v>
      </c>
      <c r="K23" s="38"/>
      <c r="L23" s="32"/>
    </row>
    <row r="24" spans="1:20" x14ac:dyDescent="0.45">
      <c r="A24" s="55" t="s">
        <v>86</v>
      </c>
      <c r="B24" s="69">
        <v>42910</v>
      </c>
      <c r="C24" s="69">
        <v>52420</v>
      </c>
      <c r="D24" s="55" t="s">
        <v>87</v>
      </c>
      <c r="E24" s="69">
        <v>10450</v>
      </c>
      <c r="F24" s="69">
        <v>8530</v>
      </c>
      <c r="H24" s="23" t="s">
        <v>112</v>
      </c>
      <c r="I24" s="31" t="s">
        <v>105</v>
      </c>
      <c r="J24" s="31" t="s">
        <v>106</v>
      </c>
      <c r="K24" s="38"/>
      <c r="L24" s="32"/>
    </row>
    <row r="25" spans="1:20" x14ac:dyDescent="0.45">
      <c r="A25" s="55" t="s">
        <v>88</v>
      </c>
      <c r="B25" s="69">
        <v>1276000</v>
      </c>
      <c r="C25" s="69">
        <v>1395000</v>
      </c>
      <c r="D25" s="55" t="s">
        <v>89</v>
      </c>
      <c r="E25" s="69">
        <v>15800</v>
      </c>
      <c r="F25" s="69">
        <v>11200</v>
      </c>
      <c r="H25" s="23" t="s">
        <v>21</v>
      </c>
      <c r="I25" s="31" t="s">
        <v>102</v>
      </c>
      <c r="J25" s="31" t="s">
        <v>103</v>
      </c>
      <c r="K25" s="38"/>
      <c r="L25" s="32"/>
    </row>
    <row r="26" spans="1:20" x14ac:dyDescent="0.45">
      <c r="A26" s="55" t="s">
        <v>90</v>
      </c>
      <c r="B26" s="69">
        <v>48940</v>
      </c>
      <c r="C26" s="69">
        <v>52970</v>
      </c>
      <c r="D26" s="55" t="s">
        <v>91</v>
      </c>
      <c r="E26" s="69">
        <v>24800</v>
      </c>
      <c r="F26" s="69">
        <v>12300</v>
      </c>
      <c r="H26" s="40" t="s">
        <v>115</v>
      </c>
      <c r="I26" s="31" t="s">
        <v>110</v>
      </c>
      <c r="J26" s="1" t="s">
        <v>104</v>
      </c>
      <c r="K26" s="38"/>
      <c r="L26" s="33"/>
    </row>
    <row r="27" spans="1:20" x14ac:dyDescent="0.45">
      <c r="A27" s="55" t="s">
        <v>92</v>
      </c>
      <c r="B27" s="69">
        <v>26800</v>
      </c>
      <c r="C27" s="69">
        <v>24900</v>
      </c>
      <c r="D27" s="55"/>
      <c r="E27" s="55"/>
      <c r="F27" s="55"/>
      <c r="H27" s="27" t="s">
        <v>74</v>
      </c>
      <c r="I27" s="31" t="s">
        <v>75</v>
      </c>
      <c r="J27" s="31" t="s">
        <v>64</v>
      </c>
      <c r="K27" s="37"/>
      <c r="L27" s="32"/>
    </row>
    <row r="28" spans="1:20" x14ac:dyDescent="0.45">
      <c r="A28" s="55" t="s">
        <v>93</v>
      </c>
      <c r="B28" s="69">
        <v>12300</v>
      </c>
      <c r="C28" s="69">
        <v>10200</v>
      </c>
      <c r="D28" s="55"/>
      <c r="E28" s="55"/>
      <c r="F28" s="55"/>
      <c r="H28" s="27" t="s">
        <v>76</v>
      </c>
      <c r="I28" s="31" t="s">
        <v>77</v>
      </c>
      <c r="J28" s="31" t="s">
        <v>78</v>
      </c>
      <c r="K28" s="39"/>
      <c r="L28" s="32"/>
    </row>
    <row r="29" spans="1:20" x14ac:dyDescent="0.45">
      <c r="A29" s="55" t="s">
        <v>94</v>
      </c>
      <c r="B29" s="69">
        <v>42800</v>
      </c>
      <c r="C29" s="69">
        <v>35900</v>
      </c>
      <c r="D29" s="55"/>
      <c r="E29" s="55"/>
      <c r="F29" s="55"/>
      <c r="H29" s="27" t="s">
        <v>79</v>
      </c>
      <c r="I29" s="31" t="s">
        <v>107</v>
      </c>
      <c r="J29" s="31" t="s">
        <v>80</v>
      </c>
      <c r="K29" s="39"/>
      <c r="L29" s="32"/>
    </row>
    <row r="30" spans="1:20" x14ac:dyDescent="0.45">
      <c r="A30" s="55" t="s">
        <v>95</v>
      </c>
      <c r="B30" s="69">
        <v>825900</v>
      </c>
      <c r="C30" s="69">
        <v>847900</v>
      </c>
      <c r="D30" s="55"/>
      <c r="E30" s="55"/>
      <c r="F30" s="55"/>
      <c r="H30" s="41" t="s">
        <v>81</v>
      </c>
      <c r="I30" s="42"/>
      <c r="J30" s="42"/>
      <c r="K30" s="43"/>
      <c r="L30" s="34">
        <f>SUM(L17:L29)</f>
        <v>0</v>
      </c>
    </row>
    <row r="31" spans="1:20" x14ac:dyDescent="0.45">
      <c r="A31" s="55" t="s">
        <v>96</v>
      </c>
      <c r="B31" s="69">
        <v>2800</v>
      </c>
      <c r="C31" s="69">
        <v>4200</v>
      </c>
      <c r="D31" s="55"/>
      <c r="E31" s="55"/>
      <c r="F31" s="55"/>
      <c r="H31" s="44" t="s">
        <v>108</v>
      </c>
      <c r="I31" s="45"/>
      <c r="J31" s="45"/>
      <c r="K31" s="46"/>
      <c r="L31" s="29" t="s">
        <v>109</v>
      </c>
    </row>
    <row r="32" spans="1:20" x14ac:dyDescent="0.45">
      <c r="A32" s="55" t="s">
        <v>97</v>
      </c>
      <c r="B32" s="69">
        <v>5200</v>
      </c>
      <c r="C32" s="69">
        <v>3200</v>
      </c>
      <c r="D32" s="55"/>
      <c r="E32" s="55"/>
      <c r="F32" s="55"/>
    </row>
    <row r="33" spans="1:6" x14ac:dyDescent="0.45">
      <c r="A33" s="70" t="s">
        <v>111</v>
      </c>
      <c r="B33" s="71">
        <v>25000</v>
      </c>
      <c r="C33" s="71">
        <v>14000</v>
      </c>
    </row>
    <row r="34" spans="1:6" x14ac:dyDescent="0.45">
      <c r="A34" s="55" t="s">
        <v>98</v>
      </c>
      <c r="B34" s="69">
        <v>32600</v>
      </c>
      <c r="C34" s="69">
        <v>35970</v>
      </c>
      <c r="D34" s="55"/>
      <c r="E34" s="55"/>
      <c r="F34" s="55"/>
    </row>
    <row r="35" spans="1:6" x14ac:dyDescent="0.45">
      <c r="A35" s="73" t="s">
        <v>99</v>
      </c>
      <c r="B35" s="74">
        <f>SUM(B23:B34)</f>
        <v>2349950</v>
      </c>
      <c r="C35" s="74">
        <f>SUM(C23:C34)</f>
        <v>2495260</v>
      </c>
      <c r="D35" s="73" t="s">
        <v>99</v>
      </c>
      <c r="E35" s="74">
        <f>SUM(E23:E34)</f>
        <v>2501280</v>
      </c>
      <c r="F35" s="74">
        <f>SUM(F23:F34)</f>
        <v>2285030</v>
      </c>
    </row>
    <row r="36" spans="1:6" x14ac:dyDescent="0.45">
      <c r="A36" s="73" t="s">
        <v>100</v>
      </c>
      <c r="B36" s="74">
        <f>E35-B35</f>
        <v>151330</v>
      </c>
      <c r="C36" s="74">
        <f>F35-C35</f>
        <v>-210230</v>
      </c>
      <c r="D36" s="73"/>
      <c r="E36" s="73"/>
      <c r="F36" s="73"/>
    </row>
    <row r="37" spans="1:6" x14ac:dyDescent="0.45">
      <c r="A37" s="73"/>
      <c r="B37" s="74">
        <f>SUM(B35:B36)</f>
        <v>2501280</v>
      </c>
      <c r="C37" s="74">
        <f>SUM(C35:C36)</f>
        <v>2285030</v>
      </c>
      <c r="D37" s="73" t="s">
        <v>99</v>
      </c>
      <c r="E37" s="74">
        <v>2068933</v>
      </c>
      <c r="F37" s="74">
        <v>2222733</v>
      </c>
    </row>
  </sheetData>
  <mergeCells count="5">
    <mergeCell ref="H30:K30"/>
    <mergeCell ref="A21:F21"/>
    <mergeCell ref="H31:K31"/>
    <mergeCell ref="H1:M1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mission 2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dcterms:created xsi:type="dcterms:W3CDTF">2010-10-10T21:59:28Z</dcterms:created>
  <dcterms:modified xsi:type="dcterms:W3CDTF">2023-11-01T13:01:32Z</dcterms:modified>
</cp:coreProperties>
</file>